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<sst xmlns="http://schemas.openxmlformats.org/spreadsheetml/2006/main" count="377" uniqueCount="274">
  <si>
    <t>表一</t>
  </si>
  <si>
    <t>巫溪县财政局国库收付中心2026年财政拨款收支总表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</si>
  <si>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</si>
  <si>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</si>
  <si>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</si>
  <si>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</si>
  <si>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</si>
  <si>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</si>
  <si>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</si>
  <si>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</si>
  <si>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</si>
  <si>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</si>
  <si>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</si>
  <si>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</si>
  <si>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</si>
  <si>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</si>
  <si>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</si>
  <si>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</si>
  <si>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</si>
  <si>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</si>
  <si>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</si>
  <si>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</si>
  <si>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</si>
  <si>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</si>
  <si>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</si>
  <si>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</si>
  <si>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</si>
  <si>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</si>
  <si>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巫溪县财政局国库收付中心2026年一般公共预算财政拨款支出预算表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</si>
  <si>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</si>
  <si>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</si>
  <si>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</si>
  <si>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</si>
  <si>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</si>
  <si>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</si>
  <si>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</si>
  <si>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</si>
  <si>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20106</t>
    </r>
  </si>
  <si>
    <r>
      <rPr>
        <sz val="10"/>
        <color rgb="FF000000"/>
        <rFont val="方正仿宋_GBK"/>
        <charset val="134"/>
      </rPr>
      <t> 财政事务</t>
    </r>
  </si>
  <si>
    <r>
      <rPr>
        <sz val="10"/>
        <color rgb="FF000000"/>
        <rFont val="方正仿宋_GBK"/>
        <charset val="134"/>
      </rPr>
      <t>  2010601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</si>
  <si>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</si>
  <si>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2010605</t>
    </r>
  </si>
  <si>
    <r>
      <rPr>
        <sz val="10"/>
        <color rgb="FF000000"/>
        <rFont val="方正仿宋_GBK"/>
        <charset val="134"/>
      </rPr>
      <t>  财政国库业务</t>
    </r>
  </si>
  <si>
    <r>
      <rPr>
        <sz val="10"/>
        <color rgb="FF000000"/>
        <rFont val="方正仿宋_GBK"/>
        <charset val="134"/>
      </rPr>
      <t>  2010607</t>
    </r>
  </si>
  <si>
    <r>
      <rPr>
        <sz val="10"/>
        <color rgb="FF000000"/>
        <rFont val="方正仿宋_GBK"/>
        <charset val="134"/>
      </rPr>
      <t>  信息化建设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</si>
  <si>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</si>
  <si>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</si>
  <si>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</si>
  <si>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</si>
  <si>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</si>
  <si>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</si>
  <si>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</si>
  <si>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</si>
  <si>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</si>
  <si>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</si>
  <si>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</si>
  <si>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</si>
  <si>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</si>
  <si>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</si>
  <si>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</si>
  <si>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</si>
  <si>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</si>
  <si>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</si>
  <si>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</si>
  <si>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</si>
  <si>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</si>
  <si>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巫溪县财政局国库收付中心2026年一般公共预算财政拨款基本支出预算表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</si>
  <si>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</si>
  <si>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</si>
  <si>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</si>
  <si>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</si>
  <si>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</si>
  <si>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</si>
  <si>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</si>
  <si>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</si>
  <si>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</si>
  <si>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</si>
  <si>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</si>
  <si>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</si>
  <si>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</si>
  <si>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</si>
  <si>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</si>
  <si>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</si>
  <si>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</si>
  <si>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</si>
  <si>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</si>
  <si>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</si>
  <si>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</si>
  <si>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</si>
  <si>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</si>
  <si>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</si>
  <si>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</si>
  <si>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</si>
  <si>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</si>
  <si>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30202</t>
    </r>
  </si>
  <si>
    <r>
      <rPr>
        <sz val="10"/>
        <color rgb="FF000000"/>
        <rFont val="方正仿宋_GBK"/>
        <charset val="134"/>
      </rPr>
      <t>印刷费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</si>
  <si>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</si>
  <si>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</si>
  <si>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</si>
  <si>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</si>
  <si>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</si>
  <si>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</si>
  <si>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30209</t>
    </r>
  </si>
  <si>
    <r>
      <rPr>
        <sz val="10"/>
        <color rgb="FF000000"/>
        <rFont val="方正仿宋_GBK"/>
        <charset val="134"/>
      </rPr>
      <t>物业管理费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</si>
  <si>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</si>
  <si>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</si>
  <si>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</si>
  <si>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</si>
  <si>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</si>
  <si>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</si>
  <si>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</si>
  <si>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</si>
  <si>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</si>
  <si>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</si>
  <si>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</si>
  <si>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</si>
  <si>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</si>
  <si>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</si>
  <si>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</si>
  <si>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巫溪县财政局国库收付中心2026年一般公共预算“三公”经费支出表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</si>
  <si>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</si>
  <si>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</si>
  <si>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</si>
  <si>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</si>
  <si>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</si>
  <si>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</si>
  <si>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</si>
  <si>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</si>
  <si>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巫溪县财政局国库收付中心2026年政府性基金预算支出表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</si>
  <si>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</si>
  <si>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</si>
  <si>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</si>
  <si>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</si>
  <si>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</si>
  <si>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巫溪县财政局国库收付中心2026年部门收支总表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</si>
  <si>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</si>
  <si>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</si>
  <si>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</si>
  <si>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</si>
  <si>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</si>
  <si>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</si>
  <si>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</si>
  <si>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</si>
  <si>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巫溪县财政局国库收付中心2026年部门收入总表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</si>
  <si>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</si>
  <si>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</si>
  <si>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</si>
  <si>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</si>
  <si>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</si>
  <si>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</si>
  <si>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</si>
  <si>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</si>
  <si>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</si>
  <si>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</si>
  <si>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20106</t>
    </r>
  </si>
  <si>
    <r>
      <rPr>
        <sz val="9"/>
        <color rgb="FF000000"/>
        <rFont val="方正仿宋_GBK"/>
        <charset val="134"/>
      </rPr>
      <t> 财政事务</t>
    </r>
  </si>
  <si>
    <r>
      <rPr>
        <sz val="9"/>
        <color rgb="FF000000"/>
        <rFont val="方正仿宋_GBK"/>
        <charset val="134"/>
      </rPr>
      <t>  2010601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</si>
  <si>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</si>
  <si>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2010605</t>
    </r>
  </si>
  <si>
    <r>
      <rPr>
        <sz val="9"/>
        <color rgb="FF000000"/>
        <rFont val="方正仿宋_GBK"/>
        <charset val="134"/>
      </rPr>
      <t>  财政国库业务</t>
    </r>
  </si>
  <si>
    <r>
      <rPr>
        <sz val="9"/>
        <color rgb="FF000000"/>
        <rFont val="方正仿宋_GBK"/>
        <charset val="134"/>
      </rPr>
      <t>  2010607</t>
    </r>
  </si>
  <si>
    <r>
      <rPr>
        <sz val="9"/>
        <color rgb="FF000000"/>
        <rFont val="方正仿宋_GBK"/>
        <charset val="134"/>
      </rPr>
      <t>  信息化建设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</si>
  <si>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</si>
  <si>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</si>
  <si>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2080501</t>
    </r>
  </si>
  <si>
    <r>
      <rPr>
        <sz val="9"/>
        <color rgb="FF000000"/>
        <rFont val="方正仿宋_GBK"/>
        <charset val="134"/>
      </rPr>
      <t>  行政单位离退休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</si>
  <si>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</si>
  <si>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</si>
  <si>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</si>
  <si>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</si>
  <si>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</si>
  <si>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</si>
  <si>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</si>
  <si>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</si>
  <si>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</si>
  <si>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</si>
  <si>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</si>
  <si>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</si>
  <si>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</si>
  <si>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巫溪县财政局国库收付中心2026年部门支出总表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</si>
  <si>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</si>
  <si>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</si>
  <si>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20106</t>
    </r>
  </si>
  <si>
    <r>
      <rPr>
        <sz val="12"/>
        <color rgb="FF000000"/>
        <rFont val="方正仿宋_GBK"/>
        <charset val="134"/>
      </rPr>
      <t> 财政事务</t>
    </r>
  </si>
  <si>
    <r>
      <rPr>
        <sz val="12"/>
        <color rgb="FF000000"/>
        <rFont val="方正仿宋_GBK"/>
        <charset val="134"/>
      </rPr>
      <t>  2010601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</si>
  <si>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</si>
  <si>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2010605</t>
    </r>
  </si>
  <si>
    <r>
      <rPr>
        <sz val="12"/>
        <color rgb="FF000000"/>
        <rFont val="方正仿宋_GBK"/>
        <charset val="134"/>
      </rPr>
      <t>  财政国库业务</t>
    </r>
  </si>
  <si>
    <r>
      <rPr>
        <sz val="12"/>
        <color rgb="FF000000"/>
        <rFont val="方正仿宋_GBK"/>
        <charset val="134"/>
      </rPr>
      <t>  2010607</t>
    </r>
  </si>
  <si>
    <r>
      <rPr>
        <sz val="12"/>
        <color rgb="FF000000"/>
        <rFont val="方正仿宋_GBK"/>
        <charset val="134"/>
      </rPr>
      <t>  信息化建设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</si>
  <si>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</si>
  <si>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</si>
  <si>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2080501</t>
    </r>
  </si>
  <si>
    <r>
      <rPr>
        <sz val="12"/>
        <color rgb="FF000000"/>
        <rFont val="方正仿宋_GBK"/>
        <charset val="134"/>
      </rPr>
      <t>  行政单位离退休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</si>
  <si>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</si>
  <si>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</si>
  <si>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</si>
  <si>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</si>
  <si>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</si>
  <si>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</si>
  <si>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</si>
  <si>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</si>
  <si>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</si>
  <si>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</si>
  <si>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</si>
  <si>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</si>
  <si>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</si>
  <si>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巫溪县财政局国库收付中心2026年政府采购预算明细表</t>
  </si>
  <si>
    <t>项目编号</t>
  </si>
  <si>
    <t>（备注：本单位无政府采购预算，故此表无数据。）</t>
  </si>
  <si>
    <t>表十</t>
  </si>
  <si>
    <t>巫溪县财政局国库收付中心2026年部门整体绩效目标表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</si>
  <si>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</si>
  <si>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</si>
  <si>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</si>
  <si>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</si>
  <si>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</si>
  <si>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</si>
  <si>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</si>
  <si>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</si>
  <si>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</si>
  <si>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</si>
  <si>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（备注：本单位不属于部门整体绩效目标编制范围，故此表无数据。）</t>
  </si>
  <si>
    <t>表十一</t>
  </si>
  <si>
    <t>巫溪县财政局国库收付中心2026年重点专项资金绩效目标表（一级项目）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</si>
  <si>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</si>
  <si>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</si>
  <si>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</si>
  <si>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</si>
  <si>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</si>
  <si>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</si>
  <si>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</si>
  <si>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</si>
  <si>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</si>
  <si>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</si>
  <si>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巫溪县财政局国库收付中心2026年部门（单位）一般性项目绩效目标表</t>
  </si>
  <si>
    <t>单位信息：</t>
  </si>
  <si>
    <t>011003-巫溪县财政局国库收付中心</t>
  </si>
  <si>
    <t>项目名称：</t>
  </si>
  <si>
    <t>2026年数字重庆财政智管建设</t>
  </si>
  <si>
    <t>职能职责与活动：</t>
  </si>
  <si>
    <t>02-信息化安全建设</t>
  </si>
  <si>
    <t>主管部门：</t>
  </si>
  <si>
    <t>011-巫溪县财政局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</si>
  <si>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</si>
  <si>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</si>
  <si>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</si>
  <si>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</si>
  <si>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</si>
  <si>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</si>
  <si>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</si>
  <si>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推动数字重庆财政智管建设稳定向好。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</si>
  <si>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</si>
  <si>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</si>
  <si>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</si>
  <si>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</si>
  <si>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</si>
  <si>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</si>
  <si>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</si>
  <si>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</si>
  <si>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</si>
  <si>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</si>
  <si>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</si>
  <si>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质量指标</t>
  </si>
  <si>
    <t>数字建设任务完成合格率</t>
  </si>
  <si>
    <t>≥</t>
  </si>
  <si>
    <t>%</t>
  </si>
  <si>
    <t>正向</t>
  </si>
  <si>
    <t>效益指标</t>
  </si>
  <si>
    <t>可持续影响</t>
  </si>
  <si>
    <t>有效时间</t>
  </si>
  <si>
    <t>年</t>
  </si>
  <si>
    <t>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</si>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</sst>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name val="方正楷体_GBK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0"/>
      <color rgb="FF000000"/>
      <name val="方正仿宋_GBK"/>
      <charset val="134"/>
    </font>
    <font>
      <sz val="11"/>
      <color indexed="8"/>
      <name val="方正仿宋_GBK"/>
      <charset val="1"/>
    </font>
    <font>
      <sz val="10"/>
      <color indexed="8"/>
      <name val="方正仿宋_GBK"/>
      <charset val="1"/>
    </font>
    <font>
      <sz val="10"/>
      <color rgb="FF000000"/>
      <name val="方正楷体_GBK"/>
      <charset val="134"/>
    </font>
    <font>
      <b/>
      <sz val="17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10.5"/>
      <color rgb="FF171A1D"/>
      <name val="Segoe UI"/>
      <charset val="1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2" borderId="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2" fillId="5" borderId="13" applyNumberFormat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4" fontId="16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right" vertical="center"/>
    </xf>
    <xf numFmtId="4" fontId="16" fillId="0" borderId="7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4" fontId="24" fillId="0" borderId="7" xfId="0" applyNumberFormat="1" applyFont="1" applyBorder="1" applyAlignment="1">
      <alignment horizontal="right" vertical="center" wrapText="1"/>
    </xf>
    <xf numFmtId="0" fontId="25" fillId="0" borderId="7" xfId="0" applyFont="1" applyBorder="1" applyAlignment="1">
      <alignment horizontal="left" vertical="center"/>
    </xf>
    <xf numFmtId="0" fontId="25" fillId="0" borderId="7" xfId="0" applyFont="1" applyBorder="1">
      <alignment vertical="center"/>
    </xf>
    <xf numFmtId="4" fontId="26" fillId="0" borderId="7" xfId="0" applyNumberFormat="1" applyFont="1" applyBorder="1" applyAlignment="1">
      <alignment horizontal="righ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4" fontId="29" fillId="0" borderId="7" xfId="0" applyNumberFormat="1" applyFont="1" applyBorder="1" applyAlignment="1">
      <alignment horizontal="right" vertical="center"/>
    </xf>
    <xf numFmtId="0" fontId="30" fillId="0" borderId="7" xfId="0" applyFont="1" applyBorder="1" applyAlignment="1">
      <alignment horizontal="left" vertical="center"/>
    </xf>
    <xf numFmtId="0" fontId="30" fillId="0" borderId="7" xfId="0" applyFont="1" applyBorder="1">
      <alignment vertical="center"/>
    </xf>
    <xf numFmtId="4" fontId="31" fillId="0" borderId="7" xfId="0" applyNumberFormat="1" applyFont="1" applyBorder="1" applyAlignment="1">
      <alignment horizontal="right" vertical="center"/>
    </xf>
    <xf numFmtId="0" fontId="30" fillId="0" borderId="7" xfId="0" applyFont="1" applyBorder="1" applyAlignment="1">
      <alignment horizontal="left" vertical="center" wrapText="1"/>
    </xf>
    <xf numFmtId="0" fontId="30" fillId="0" borderId="7" xfId="0" applyFont="1" applyBorder="1" applyAlignment="1">
      <alignment vertical="center" wrapText="1"/>
    </xf>
    <xf numFmtId="0" fontId="32" fillId="0" borderId="0" xfId="0" applyFont="1" applyBorder="1" applyAlignment="1">
      <alignment horizontal="right" vertical="center"/>
    </xf>
    <xf numFmtId="0" fontId="2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24" fillId="0" borderId="7" xfId="0" applyNumberFormat="1" applyFont="1" applyBorder="1" applyAlignment="1">
      <alignment horizontal="right" vertical="center"/>
    </xf>
    <xf numFmtId="0" fontId="15" fillId="0" borderId="0" xfId="0" applyFont="1" applyBorder="1">
      <alignment vertical="center"/>
    </xf>
    <xf numFmtId="4" fontId="26" fillId="0" borderId="7" xfId="0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33" fillId="0" borderId="0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6" fillId="0" borderId="7" xfId="0" applyFont="1" applyBorder="1" applyAlignment="1">
      <alignment horizontal="center" vertical="center" wrapText="1"/>
    </xf>
    <xf numFmtId="4" fontId="37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4" fontId="16" fillId="0" borderId="7" xfId="0" applyNumberFormat="1" applyFont="1" applyFill="1" applyBorder="1" applyAlignment="1">
      <alignment horizontal="right" vertical="center"/>
    </xf>
    <xf numFmtId="0" fontId="38" fillId="0" borderId="0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right" vertical="center" wrapText="1"/>
    </xf>
    <xf numFmtId="4" fontId="16" fillId="0" borderId="7" xfId="0" applyNumberFormat="1" applyFont="1" applyBorder="1" applyAlignment="1">
      <alignment horizontal="right" vertical="center" wrapText="1"/>
    </xf>
    <xf numFmtId="4" fontId="16" fillId="0" borderId="7" xfId="0" applyNumberFormat="1" applyFont="1" applyFill="1" applyBorder="1" applyAlignment="1">
      <alignment horizontal="right" vertical="center" wrapText="1"/>
    </xf>
    <xf numFmtId="0" fontId="39" fillId="0" borderId="0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Fill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F10" sqref="F10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1"/>
      <c r="B1" s="24" t="s">
        <v>0</v>
      </c>
    </row>
    <row r="2" ht="40.5" customHeight="1" spans="1:8">
      <c r="B2" s="38" t="s">
        <v>1</v>
      </c>
      <c r="C2" s="38"/>
      <c r="D2" s="38"/>
      <c r="E2" s="38"/>
      <c r="F2" s="38"/>
      <c r="G2" s="38"/>
      <c r="H2" s="38"/>
    </row>
    <row r="3" ht="23.25" customHeight="1" spans="1:8">
      <c r="H3" s="67" t="s">
        <v>2</v>
      </c>
    </row>
    <row r="4" ht="43.1" customHeight="1" spans="1:8">
      <c r="B4" s="51" t="s">
        <v>3</v>
      </c>
      <c r="C4" s="51"/>
      <c r="D4" s="51" t="s">
        <v>4</v>
      </c>
      <c r="E4" s="51"/>
      <c r="F4" s="51"/>
      <c r="G4" s="51"/>
      <c r="H4" s="51"/>
    </row>
    <row r="5" ht="43.1" customHeight="1" spans="1:8">
      <c r="B5" s="68" t="s">
        <v>5</v>
      </c>
      <c r="C5" s="68" t="s">
        <v>6</v>
      </c>
      <c r="D5" s="68" t="s">
        <v>5</v>
      </c>
      <c r="E5" s="68" t="s">
        <v>7</v>
      </c>
      <c r="F5" s="51" t="s">
        <v>8</v>
      </c>
      <c r="G5" s="51" t="s">
        <v>9</v>
      </c>
      <c r="H5" s="51" t="s">
        <v>10</v>
      </c>
    </row>
    <row r="6" ht="24.15" customHeight="1" spans="1:8">
      <c r="B6" s="69" t="s">
        <v>11</v>
      </c>
      <c r="C6" s="70">
        <v>972.96</v>
      </c>
      <c r="D6" s="69" t="s">
        <v>12</v>
      </c>
      <c r="E6" s="70">
        <f>E7+E8+E9+E10</f>
        <v>978.75</v>
      </c>
      <c r="F6" s="70">
        <f>F7+F8+F9+F10</f>
        <v>978.75</v>
      </c>
      <c r="G6" s="70"/>
      <c r="H6" s="70"/>
    </row>
    <row r="7" ht="23.25" customHeight="1" spans="1:8">
      <c r="B7" s="54" t="s">
        <v>13</v>
      </c>
      <c r="C7" s="72">
        <v>972.96</v>
      </c>
      <c r="D7" s="54" t="s">
        <v>14</v>
      </c>
      <c r="E7" s="72">
        <v>730.02</v>
      </c>
      <c r="F7" s="72">
        <v>730.02</v>
      </c>
      <c r="G7" s="72"/>
      <c r="H7" s="72"/>
    </row>
    <row r="8" ht="23.25" customHeight="1" spans="1:8">
      <c r="B8" s="54" t="s">
        <v>15</v>
      </c>
      <c r="C8" s="72"/>
      <c r="D8" s="54" t="s">
        <v>16</v>
      </c>
      <c r="E8" s="72">
        <v>142.23</v>
      </c>
      <c r="F8" s="72">
        <v>142.23</v>
      </c>
      <c r="G8" s="72"/>
      <c r="H8" s="72"/>
    </row>
    <row r="9" ht="23.25" customHeight="1" spans="1:8">
      <c r="B9" s="54" t="s">
        <v>17</v>
      </c>
      <c r="C9" s="72"/>
      <c r="D9" s="54" t="s">
        <v>18</v>
      </c>
      <c r="E9" s="72">
        <v>45.73</v>
      </c>
      <c r="F9" s="72">
        <v>45.73</v>
      </c>
      <c r="G9" s="72"/>
      <c r="H9" s="72"/>
    </row>
    <row r="10" ht="23.25" customHeight="1" spans="1:8">
      <c r="B10" s="54"/>
      <c r="C10" s="72"/>
      <c r="D10" s="54" t="s">
        <v>19</v>
      </c>
      <c r="E10" s="72">
        <v>60.77</v>
      </c>
      <c r="F10" s="72">
        <v>60.77</v>
      </c>
      <c r="G10" s="72"/>
      <c r="H10" s="72"/>
    </row>
    <row r="11" ht="16.35" customHeight="1" spans="1:8">
      <c r="B11" s="92"/>
      <c r="C11" s="93"/>
      <c r="D11" s="92"/>
      <c r="E11" s="94"/>
      <c r="F11" s="94"/>
      <c r="G11" s="94"/>
      <c r="H11" s="94"/>
    </row>
    <row r="12" ht="22.4" customHeight="1" spans="1:8">
      <c r="B12" s="31" t="s">
        <v>20</v>
      </c>
      <c r="C12" s="70">
        <f>C13</f>
        <v>5.79</v>
      </c>
      <c r="D12" s="31" t="s">
        <v>21</v>
      </c>
      <c r="E12" s="94"/>
      <c r="F12" s="94"/>
      <c r="G12" s="94"/>
      <c r="H12" s="94"/>
    </row>
    <row r="13" ht="21.55" customHeight="1" spans="1:8">
      <c r="B13" s="57" t="s">
        <v>22</v>
      </c>
      <c r="C13" s="72">
        <v>5.79</v>
      </c>
      <c r="D13" s="92"/>
      <c r="E13" s="94"/>
      <c r="F13" s="94"/>
      <c r="G13" s="94"/>
      <c r="H13" s="94"/>
    </row>
    <row r="14" ht="20.7" customHeight="1" spans="1:8">
      <c r="B14" s="57" t="s">
        <v>23</v>
      </c>
      <c r="C14" s="94"/>
      <c r="D14" s="92"/>
      <c r="E14" s="94"/>
      <c r="F14" s="94"/>
      <c r="G14" s="94"/>
      <c r="H14" s="94"/>
    </row>
    <row r="15" ht="20.7" customHeight="1" spans="1:8">
      <c r="B15" s="57" t="s">
        <v>24</v>
      </c>
      <c r="C15" s="94"/>
      <c r="D15" s="92"/>
      <c r="E15" s="94"/>
      <c r="F15" s="94"/>
      <c r="G15" s="94"/>
      <c r="H15" s="94"/>
    </row>
    <row r="16" ht="16.35" customHeight="1" spans="1:8">
      <c r="B16" s="92"/>
      <c r="C16" s="94"/>
      <c r="D16" s="92"/>
      <c r="E16" s="94"/>
      <c r="F16" s="94"/>
      <c r="G16" s="94"/>
      <c r="H16" s="94"/>
    </row>
    <row r="17" ht="24.15" customHeight="1" spans="2:8">
      <c r="B17" s="69" t="s">
        <v>25</v>
      </c>
      <c r="C17" s="70">
        <f>C6+C12</f>
        <v>978.75</v>
      </c>
      <c r="D17" s="69" t="s">
        <v>26</v>
      </c>
      <c r="E17" s="70">
        <f>E6</f>
        <v>978.75</v>
      </c>
      <c r="F17" s="70">
        <f>F6</f>
        <v>978.75</v>
      </c>
      <c r="G17" s="70"/>
      <c r="H17" s="70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10" sqref="B10:F10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48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4" t="s">
        <v>210</v>
      </c>
      <c r="C1" s="1"/>
      <c r="D1" s="1"/>
      <c r="E1" s="1"/>
      <c r="F1" s="1"/>
      <c r="H1" s="1"/>
    </row>
    <row r="2" ht="16.35" customHeight="1" spans="1:8">
      <c r="B2" s="38" t="s">
        <v>211</v>
      </c>
      <c r="C2" s="38"/>
      <c r="D2" s="38"/>
      <c r="E2" s="38"/>
      <c r="F2" s="38"/>
      <c r="G2" s="38"/>
      <c r="H2" s="38"/>
    </row>
    <row r="3" ht="16.35" customHeight="1" spans="1:8">
      <c r="B3" s="38"/>
      <c r="C3" s="38"/>
      <c r="D3" s="38"/>
      <c r="E3" s="38"/>
      <c r="F3" s="38"/>
      <c r="G3" s="38"/>
      <c r="H3" s="38"/>
    </row>
    <row r="4" ht="16.35" customHeight="1"/>
    <row r="5" ht="19.8" customHeight="1" spans="1:8">
      <c r="H5" s="39" t="s">
        <v>2</v>
      </c>
    </row>
    <row r="6" ht="37.95" customHeight="1" spans="1:8">
      <c r="B6" s="40" t="s">
        <v>212</v>
      </c>
      <c r="C6" s="41"/>
      <c r="D6" s="41"/>
      <c r="E6" s="31" t="s">
        <v>213</v>
      </c>
      <c r="F6" s="42"/>
      <c r="G6" s="42"/>
      <c r="H6" s="42"/>
    </row>
    <row r="7" ht="183.7" customHeight="1" spans="1:8">
      <c r="B7" s="40" t="s">
        <v>214</v>
      </c>
      <c r="C7" s="34"/>
      <c r="D7" s="34"/>
      <c r="E7" s="34"/>
      <c r="F7" s="34"/>
      <c r="G7" s="34"/>
      <c r="H7" s="34"/>
    </row>
    <row r="8" ht="23.25" customHeight="1" spans="1:8">
      <c r="B8" s="40" t="s">
        <v>215</v>
      </c>
      <c r="C8" s="31" t="s">
        <v>216</v>
      </c>
      <c r="D8" s="31" t="s">
        <v>217</v>
      </c>
      <c r="E8" s="31" t="s">
        <v>218</v>
      </c>
      <c r="F8" s="31" t="s">
        <v>219</v>
      </c>
      <c r="G8" s="31" t="s">
        <v>220</v>
      </c>
      <c r="H8" s="31" t="s">
        <v>221</v>
      </c>
    </row>
    <row r="9" ht="18.95" customHeight="1" spans="1:8">
      <c r="B9" s="40"/>
      <c r="C9" s="43"/>
      <c r="D9" s="32"/>
      <c r="E9" s="32"/>
      <c r="F9" s="32"/>
      <c r="G9" s="32"/>
      <c r="H9" s="32"/>
    </row>
    <row r="10" spans="1:8">
      <c r="B10" s="1" t="s">
        <v>222</v>
      </c>
      <c r="C10" s="1"/>
      <c r="D10" s="1"/>
      <c r="E10" s="1"/>
      <c r="F10" s="1"/>
    </row>
  </sheetData>
  <mergeCells count="6">
    <mergeCell ref="C6:D6"/>
    <mergeCell ref="F6:H6"/>
    <mergeCell ref="C7:H7"/>
    <mergeCell ref="B10:F10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4" sqref="E14"/>
    </sheetView>
  </sheetViews>
  <sheetFormatPr defaultColWidth="10" defaultRowHeight="13.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4" t="s">
        <v>223</v>
      </c>
      <c r="C1" s="1"/>
      <c r="D1" s="1"/>
      <c r="F1" s="1"/>
      <c r="G1" s="1"/>
      <c r="H1" s="1"/>
    </row>
    <row r="2" ht="64.65" customHeight="1" spans="1:8">
      <c r="A2" s="1"/>
      <c r="B2" s="25" t="s">
        <v>224</v>
      </c>
      <c r="C2" s="25"/>
      <c r="D2" s="25"/>
      <c r="E2" s="25"/>
      <c r="F2" s="25"/>
      <c r="G2" s="25"/>
      <c r="H2" s="25"/>
    </row>
    <row r="3" ht="29.3" customHeight="1" spans="1:8">
      <c r="B3" s="26" t="s">
        <v>225</v>
      </c>
      <c r="C3" s="27"/>
      <c r="D3" s="27"/>
      <c r="E3" s="27"/>
      <c r="F3" s="27"/>
      <c r="G3" s="27"/>
      <c r="H3" s="28" t="s">
        <v>2</v>
      </c>
    </row>
    <row r="4" ht="31.05" customHeight="1" spans="1:8">
      <c r="B4" s="29" t="s">
        <v>226</v>
      </c>
      <c r="C4" s="30"/>
      <c r="D4" s="30"/>
      <c r="E4" s="30"/>
      <c r="F4" s="31" t="s">
        <v>227</v>
      </c>
      <c r="G4" s="32"/>
      <c r="H4" s="32"/>
    </row>
    <row r="5" ht="31.05" customHeight="1" spans="1:8">
      <c r="B5" s="29" t="s">
        <v>228</v>
      </c>
      <c r="C5" s="33" t="s">
        <v>229</v>
      </c>
      <c r="D5" s="33"/>
      <c r="E5" s="33"/>
      <c r="F5" s="33"/>
      <c r="G5" s="33"/>
      <c r="H5" s="33"/>
    </row>
    <row r="6" ht="41.4" customHeight="1" spans="1:8">
      <c r="B6" s="29" t="s">
        <v>230</v>
      </c>
      <c r="C6" s="34"/>
      <c r="D6" s="34"/>
      <c r="E6" s="34"/>
      <c r="F6" s="34"/>
      <c r="G6" s="34"/>
      <c r="H6" s="34"/>
    </row>
    <row r="7" ht="43.1" customHeight="1" spans="1:8">
      <c r="B7" s="29" t="s">
        <v>231</v>
      </c>
      <c r="C7" s="34"/>
      <c r="D7" s="34"/>
      <c r="E7" s="34"/>
      <c r="F7" s="34"/>
      <c r="G7" s="34"/>
      <c r="H7" s="34"/>
    </row>
    <row r="8" ht="39.65" customHeight="1" spans="1:8">
      <c r="B8" s="29" t="s">
        <v>232</v>
      </c>
      <c r="C8" s="34"/>
      <c r="D8" s="34"/>
      <c r="E8" s="34"/>
      <c r="F8" s="34"/>
      <c r="G8" s="34"/>
      <c r="H8" s="34"/>
    </row>
    <row r="9" ht="19.8" customHeight="1" spans="1:8">
      <c r="B9" s="29" t="s">
        <v>215</v>
      </c>
      <c r="C9" s="31" t="s">
        <v>216</v>
      </c>
      <c r="D9" s="31" t="s">
        <v>217</v>
      </c>
      <c r="E9" s="31" t="s">
        <v>218</v>
      </c>
      <c r="F9" s="31" t="s">
        <v>219</v>
      </c>
      <c r="G9" s="31" t="s">
        <v>220</v>
      </c>
      <c r="H9" s="31" t="s">
        <v>221</v>
      </c>
    </row>
    <row r="10" ht="18.95" customHeight="1" spans="1:8">
      <c r="B10" s="29"/>
      <c r="C10" s="35"/>
      <c r="D10" s="30"/>
      <c r="E10" s="30"/>
      <c r="F10" s="36"/>
      <c r="G10" s="30"/>
      <c r="H10" s="30"/>
    </row>
    <row r="11" ht="15.75" spans="1:8">
      <c r="B11" s="37" t="s">
        <v>233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G1" sqref="G$1:G$1048576"/>
    </sheetView>
  </sheetViews>
  <sheetFormatPr defaultColWidth="10" defaultRowHeight="13.5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5" width="15.4666666666667" customWidth="1"/>
    <col min="6" max="6" width="10.75" customWidth="1"/>
    <col min="7" max="7" width="15.875" customWidth="1"/>
    <col min="8" max="8" width="11" customWidth="1"/>
    <col min="9" max="9" width="10.875" customWidth="1"/>
    <col min="10" max="10" width="19.375" customWidth="1"/>
  </cols>
  <sheetData>
    <row r="1" ht="16.35" customHeight="1" spans="1:11">
      <c r="A1" s="1"/>
      <c r="B1" s="2" t="s">
        <v>234</v>
      </c>
      <c r="C1" s="3"/>
      <c r="D1" s="3"/>
      <c r="E1" s="3"/>
      <c r="F1" s="3"/>
      <c r="G1" s="3"/>
      <c r="H1" s="3"/>
      <c r="I1" s="3"/>
      <c r="J1" s="3"/>
    </row>
    <row r="2" ht="64.65" customHeight="1" spans="1:11">
      <c r="A2" s="1"/>
      <c r="B2" s="4" t="s">
        <v>235</v>
      </c>
      <c r="C2" s="4"/>
      <c r="D2" s="4"/>
      <c r="E2" s="4"/>
      <c r="F2" s="4"/>
      <c r="G2" s="4"/>
      <c r="H2" s="4"/>
      <c r="I2" s="4"/>
      <c r="J2" s="4"/>
    </row>
    <row r="3" ht="25.85" customHeight="1" spans="1:11">
      <c r="B3" s="4"/>
      <c r="C3" s="4"/>
      <c r="D3" s="4"/>
      <c r="E3" s="4"/>
      <c r="F3" s="4"/>
      <c r="G3" s="4"/>
      <c r="H3" s="4"/>
      <c r="I3" s="4"/>
      <c r="J3" s="5" t="s">
        <v>2</v>
      </c>
    </row>
    <row r="4" ht="28.45" customHeight="1" spans="1:11">
      <c r="B4" s="6" t="s">
        <v>236</v>
      </c>
      <c r="C4" s="7" t="s">
        <v>237</v>
      </c>
      <c r="D4" s="7"/>
      <c r="E4" s="6" t="s">
        <v>238</v>
      </c>
      <c r="F4" s="7" t="s">
        <v>239</v>
      </c>
      <c r="G4" s="7"/>
      <c r="H4" s="8" t="s">
        <v>240</v>
      </c>
      <c r="I4" s="8"/>
      <c r="J4" s="9" t="s">
        <v>241</v>
      </c>
      <c r="K4" s="10"/>
    </row>
    <row r="5" ht="25.85" customHeight="1" spans="1:11">
      <c r="B5" s="6" t="s">
        <v>242</v>
      </c>
      <c r="C5" s="11" t="s">
        <v>243</v>
      </c>
      <c r="D5" s="11"/>
      <c r="E5" s="6" t="s">
        <v>244</v>
      </c>
      <c r="F5" s="12"/>
      <c r="G5" s="12"/>
      <c r="H5" s="8" t="s">
        <v>245</v>
      </c>
      <c r="I5" s="8"/>
      <c r="J5" s="13">
        <v>48</v>
      </c>
    </row>
    <row r="6" ht="41.4" customHeight="1" spans="1:11">
      <c r="B6" s="6" t="s">
        <v>246</v>
      </c>
      <c r="C6" s="11">
        <v>10</v>
      </c>
      <c r="D6" s="11"/>
      <c r="E6" s="6" t="s">
        <v>247</v>
      </c>
      <c r="F6" s="12"/>
      <c r="G6" s="12"/>
      <c r="H6" s="8" t="s">
        <v>248</v>
      </c>
      <c r="I6" s="8" t="s">
        <v>249</v>
      </c>
      <c r="J6" s="13">
        <v>48</v>
      </c>
    </row>
    <row r="7" ht="43.1" customHeight="1" spans="1:11">
      <c r="B7" s="14" t="s">
        <v>250</v>
      </c>
      <c r="C7" s="15" t="s">
        <v>251</v>
      </c>
      <c r="D7" s="15"/>
      <c r="E7" s="15"/>
      <c r="F7" s="15"/>
      <c r="G7" s="15"/>
      <c r="H7" s="8" t="s">
        <v>252</v>
      </c>
      <c r="I7" s="8"/>
      <c r="J7" s="6"/>
    </row>
    <row r="8" ht="39.65" customHeight="1" spans="1:11">
      <c r="B8" s="14"/>
      <c r="C8" s="15"/>
      <c r="D8" s="15"/>
      <c r="E8" s="15"/>
      <c r="F8" s="15"/>
      <c r="G8" s="15"/>
      <c r="H8" s="8" t="s">
        <v>253</v>
      </c>
      <c r="I8" s="8"/>
      <c r="J8" s="6"/>
    </row>
    <row r="9" ht="19.8" customHeight="1" spans="1:11">
      <c r="B9" s="14"/>
      <c r="C9" s="15"/>
      <c r="D9" s="15"/>
      <c r="E9" s="15"/>
      <c r="F9" s="15"/>
      <c r="G9" s="15"/>
      <c r="H9" s="8" t="s">
        <v>254</v>
      </c>
      <c r="I9" s="8"/>
      <c r="J9" s="6"/>
    </row>
    <row r="10" ht="18.95" customHeight="1" spans="1:11">
      <c r="B10" s="14"/>
      <c r="C10" s="15"/>
      <c r="D10" s="15"/>
      <c r="E10" s="15"/>
      <c r="F10" s="15"/>
      <c r="G10" s="15"/>
      <c r="H10" s="8" t="s">
        <v>255</v>
      </c>
      <c r="I10" s="8"/>
      <c r="J10" s="6"/>
    </row>
    <row r="11" ht="15.75" spans="1:11">
      <c r="B11" s="12" t="s">
        <v>256</v>
      </c>
      <c r="C11" s="12" t="s">
        <v>257</v>
      </c>
      <c r="D11" s="12" t="s">
        <v>258</v>
      </c>
      <c r="E11" s="12" t="s">
        <v>218</v>
      </c>
      <c r="F11" s="12" t="s">
        <v>219</v>
      </c>
      <c r="G11" s="12" t="s">
        <v>259</v>
      </c>
      <c r="H11" s="12" t="s">
        <v>260</v>
      </c>
      <c r="I11" s="12" t="s">
        <v>261</v>
      </c>
      <c r="J11" s="12"/>
    </row>
    <row r="12" ht="30" spans="1:11">
      <c r="B12" s="12" t="s">
        <v>262</v>
      </c>
      <c r="C12" s="12" t="s">
        <v>263</v>
      </c>
      <c r="D12" s="16" t="s">
        <v>264</v>
      </c>
      <c r="E12" s="17" t="s">
        <v>265</v>
      </c>
      <c r="F12" s="17">
        <v>95</v>
      </c>
      <c r="G12" s="17" t="s">
        <v>266</v>
      </c>
      <c r="H12" s="17">
        <v>40</v>
      </c>
      <c r="I12" s="18" t="s">
        <v>267</v>
      </c>
      <c r="J12" s="19"/>
    </row>
    <row r="13" ht="15.75" spans="1:11">
      <c r="B13" s="12" t="s">
        <v>268</v>
      </c>
      <c r="C13" s="12" t="s">
        <v>269</v>
      </c>
      <c r="D13" s="20" t="s">
        <v>270</v>
      </c>
      <c r="E13" s="21" t="s">
        <v>265</v>
      </c>
      <c r="F13" s="22">
        <v>1</v>
      </c>
      <c r="G13" s="22" t="s">
        <v>271</v>
      </c>
      <c r="H13" s="23">
        <v>40</v>
      </c>
      <c r="I13" s="18" t="s">
        <v>267</v>
      </c>
      <c r="J13" s="19"/>
    </row>
    <row r="14" ht="15.75" spans="1:11">
      <c r="B14" s="12" t="s">
        <v>272</v>
      </c>
      <c r="C14" s="12" t="s">
        <v>272</v>
      </c>
      <c r="D14" s="20" t="s">
        <v>273</v>
      </c>
      <c r="E14" s="21" t="s">
        <v>265</v>
      </c>
      <c r="F14" s="22">
        <v>95</v>
      </c>
      <c r="G14" s="22" t="s">
        <v>266</v>
      </c>
      <c r="H14" s="23">
        <v>10</v>
      </c>
      <c r="I14" s="18" t="s">
        <v>267</v>
      </c>
      <c r="J14" s="19"/>
    </row>
  </sheetData>
  <mergeCells count="19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2:J12"/>
    <mergeCell ref="I13:J13"/>
    <mergeCell ref="I14:J14"/>
    <mergeCell ref="B7:B10"/>
    <mergeCell ref="C7:G10"/>
  </mergeCells>
  <pageMargins left="0.75" right="0.75" top="0.270000010728836" bottom="0.270000010728836" header="0" footer="0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D9" sqref="D9:F24"/>
    </sheetView>
  </sheetViews>
  <sheetFormatPr defaultColWidth="10" defaultRowHeight="13.5" outlineLevelCol="5"/>
  <cols>
    <col min="1" max="1" width="0.133333333333333" customWidth="1"/>
    <col min="2" max="2" width="13.875" customWidth="1"/>
    <col min="3" max="3" width="40.7083333333333" customWidth="1"/>
    <col min="4" max="4" width="12.75" customWidth="1"/>
    <col min="5" max="5" width="13.1583333333333" customWidth="1"/>
    <col min="6" max="6" width="18.25" customWidth="1"/>
  </cols>
  <sheetData>
    <row r="1" ht="16.35" customHeight="1" spans="1:6">
      <c r="A1" s="1"/>
      <c r="B1" s="24" t="s">
        <v>27</v>
      </c>
      <c r="C1" s="1"/>
      <c r="D1" s="1"/>
      <c r="E1" s="1"/>
      <c r="F1" s="1"/>
    </row>
    <row r="2" ht="16.35" customHeight="1" spans="1:6">
      <c r="B2" s="86" t="s">
        <v>28</v>
      </c>
      <c r="C2" s="86"/>
      <c r="D2" s="86"/>
      <c r="E2" s="86"/>
      <c r="F2" s="86"/>
    </row>
    <row r="3" ht="16.35" customHeight="1" spans="1:6">
      <c r="B3" s="86"/>
      <c r="C3" s="86"/>
      <c r="D3" s="86"/>
      <c r="E3" s="86"/>
      <c r="F3" s="86"/>
    </row>
    <row r="4" ht="16.35" customHeight="1" spans="1:6">
      <c r="B4" s="1"/>
      <c r="C4" s="1"/>
      <c r="D4" s="1"/>
      <c r="E4" s="1"/>
      <c r="F4" s="1"/>
    </row>
    <row r="5" ht="20.7" customHeight="1" spans="1:6">
      <c r="B5" s="1"/>
      <c r="C5" s="1"/>
      <c r="D5" s="1"/>
      <c r="E5" s="1"/>
      <c r="F5" s="45" t="s">
        <v>2</v>
      </c>
    </row>
    <row r="6" ht="34.5" customHeight="1" spans="1:6">
      <c r="B6" s="87" t="s">
        <v>29</v>
      </c>
      <c r="C6" s="87"/>
      <c r="D6" s="87" t="s">
        <v>30</v>
      </c>
      <c r="E6" s="87"/>
      <c r="F6" s="87"/>
    </row>
    <row r="7" ht="29.3" customHeight="1" spans="1:6">
      <c r="B7" s="87" t="s">
        <v>31</v>
      </c>
      <c r="C7" s="87" t="s">
        <v>32</v>
      </c>
      <c r="D7" s="87" t="s">
        <v>33</v>
      </c>
      <c r="E7" s="87" t="s">
        <v>34</v>
      </c>
      <c r="F7" s="87" t="s">
        <v>35</v>
      </c>
    </row>
    <row r="8" ht="18.95" customHeight="1" spans="1:6">
      <c r="B8" s="47" t="s">
        <v>7</v>
      </c>
      <c r="C8" s="47"/>
      <c r="D8" s="88">
        <f t="shared" ref="D8:D10" si="0">E8+F8</f>
        <v>978.75</v>
      </c>
      <c r="E8" s="88">
        <f>E9+E14+E19+E22</f>
        <v>809.55</v>
      </c>
      <c r="F8" s="88">
        <v>169.2</v>
      </c>
    </row>
    <row r="9" ht="18.95" customHeight="1" spans="1:6">
      <c r="B9" s="35" t="s">
        <v>36</v>
      </c>
      <c r="C9" s="77" t="s">
        <v>14</v>
      </c>
      <c r="D9" s="89">
        <f t="shared" si="0"/>
        <v>730.02</v>
      </c>
      <c r="E9" s="89">
        <f>558.77+0.8+0.85+0.35+0.05</f>
        <v>560.82</v>
      </c>
      <c r="F9" s="89">
        <v>169.2</v>
      </c>
    </row>
    <row r="10" ht="18.95" customHeight="1" spans="1:6">
      <c r="B10" s="43" t="s">
        <v>37</v>
      </c>
      <c r="C10" s="34" t="s">
        <v>38</v>
      </c>
      <c r="D10" s="89">
        <f t="shared" si="0"/>
        <v>730.02</v>
      </c>
      <c r="E10" s="89">
        <f>558.77+0.8+0.85+0.35+0.05</f>
        <v>560.82</v>
      </c>
      <c r="F10" s="89">
        <v>169.2</v>
      </c>
    </row>
    <row r="11" ht="18.95" customHeight="1" spans="1:6">
      <c r="B11" s="43" t="s">
        <v>39</v>
      </c>
      <c r="C11" s="34" t="s">
        <v>40</v>
      </c>
      <c r="D11" s="89">
        <f>E11</f>
        <v>560.82</v>
      </c>
      <c r="E11" s="89">
        <f>558.77+0.8+0.85+0.35+0.05</f>
        <v>560.82</v>
      </c>
      <c r="F11" s="89"/>
    </row>
    <row r="12" ht="18.95" customHeight="1" spans="1:6">
      <c r="B12" s="43" t="s">
        <v>41</v>
      </c>
      <c r="C12" s="34" t="s">
        <v>42</v>
      </c>
      <c r="D12" s="89">
        <v>75</v>
      </c>
      <c r="E12" s="89"/>
      <c r="F12" s="89">
        <v>75</v>
      </c>
    </row>
    <row r="13" ht="18.95" customHeight="1" spans="1:6">
      <c r="B13" s="43" t="s">
        <v>43</v>
      </c>
      <c r="C13" s="34" t="s">
        <v>44</v>
      </c>
      <c r="D13" s="89">
        <v>94.2</v>
      </c>
      <c r="E13" s="89"/>
      <c r="F13" s="89">
        <v>94.2</v>
      </c>
    </row>
    <row r="14" ht="18.95" customHeight="1" spans="1:6">
      <c r="B14" s="35" t="s">
        <v>45</v>
      </c>
      <c r="C14" s="77" t="s">
        <v>16</v>
      </c>
      <c r="D14" s="89">
        <f>E14</f>
        <v>142.23</v>
      </c>
      <c r="E14" s="89">
        <f>E15</f>
        <v>142.23</v>
      </c>
      <c r="F14" s="89"/>
    </row>
    <row r="15" ht="18.95" customHeight="1" spans="1:6">
      <c r="B15" s="43" t="s">
        <v>46</v>
      </c>
      <c r="C15" s="34" t="s">
        <v>47</v>
      </c>
      <c r="D15" s="89">
        <f>E15</f>
        <v>142.23</v>
      </c>
      <c r="E15" s="89">
        <f>E16+E17+E18</f>
        <v>142.23</v>
      </c>
      <c r="F15" s="89"/>
    </row>
    <row r="16" ht="18.95" customHeight="1" spans="1:6">
      <c r="B16" s="43" t="s">
        <v>48</v>
      </c>
      <c r="C16" s="34" t="s">
        <v>49</v>
      </c>
      <c r="D16" s="89">
        <f t="shared" ref="D16:D24" si="1">E16</f>
        <v>33.34</v>
      </c>
      <c r="E16" s="89">
        <v>33.34</v>
      </c>
      <c r="F16" s="89"/>
    </row>
    <row r="17" ht="18.95" customHeight="1" spans="2:6">
      <c r="B17" s="43" t="s">
        <v>50</v>
      </c>
      <c r="C17" s="34" t="s">
        <v>51</v>
      </c>
      <c r="D17" s="89">
        <f t="shared" si="1"/>
        <v>72.62</v>
      </c>
      <c r="E17" s="89">
        <f>71.49+1.13</f>
        <v>72.62</v>
      </c>
      <c r="F17" s="89"/>
    </row>
    <row r="18" ht="18.95" customHeight="1" spans="2:6">
      <c r="B18" s="43" t="s">
        <v>52</v>
      </c>
      <c r="C18" s="34" t="s">
        <v>53</v>
      </c>
      <c r="D18" s="89">
        <f t="shared" si="1"/>
        <v>36.27</v>
      </c>
      <c r="E18" s="89">
        <f>35.74+0.53</f>
        <v>36.27</v>
      </c>
      <c r="F18" s="89"/>
    </row>
    <row r="19" ht="18.95" customHeight="1" spans="2:6">
      <c r="B19" s="35" t="s">
        <v>54</v>
      </c>
      <c r="C19" s="77" t="s">
        <v>18</v>
      </c>
      <c r="D19" s="89">
        <f t="shared" si="1"/>
        <v>45.73</v>
      </c>
      <c r="E19" s="89">
        <f t="shared" ref="E19:E21" si="2">44.68+0.06+0.99</f>
        <v>45.73</v>
      </c>
      <c r="F19" s="89"/>
    </row>
    <row r="20" ht="18.95" customHeight="1" spans="2:6">
      <c r="B20" s="43" t="s">
        <v>55</v>
      </c>
      <c r="C20" s="34" t="s">
        <v>56</v>
      </c>
      <c r="D20" s="89">
        <f t="shared" si="1"/>
        <v>45.73</v>
      </c>
      <c r="E20" s="89">
        <f t="shared" si="2"/>
        <v>45.73</v>
      </c>
      <c r="F20" s="89"/>
    </row>
    <row r="21" ht="18.95" customHeight="1" spans="2:6">
      <c r="B21" s="43" t="s">
        <v>57</v>
      </c>
      <c r="C21" s="34" t="s">
        <v>58</v>
      </c>
      <c r="D21" s="89">
        <f t="shared" si="1"/>
        <v>45.73</v>
      </c>
      <c r="E21" s="89">
        <f t="shared" si="2"/>
        <v>45.73</v>
      </c>
      <c r="F21" s="89"/>
    </row>
    <row r="22" ht="18.95" customHeight="1" spans="2:6">
      <c r="B22" s="35" t="s">
        <v>59</v>
      </c>
      <c r="C22" s="77" t="s">
        <v>19</v>
      </c>
      <c r="D22" s="89">
        <f t="shared" si="1"/>
        <v>60.77</v>
      </c>
      <c r="E22" s="90">
        <f>59.73+1.04</f>
        <v>60.77</v>
      </c>
      <c r="F22" s="89"/>
    </row>
    <row r="23" ht="18.95" customHeight="1" spans="2:6">
      <c r="B23" s="43" t="s">
        <v>60</v>
      </c>
      <c r="C23" s="34" t="s">
        <v>61</v>
      </c>
      <c r="D23" s="89">
        <f t="shared" si="1"/>
        <v>60.77</v>
      </c>
      <c r="E23" s="90">
        <f>59.73+1.04</f>
        <v>60.77</v>
      </c>
      <c r="F23" s="89"/>
    </row>
    <row r="24" ht="18.95" customHeight="1" spans="2:6">
      <c r="B24" s="43" t="s">
        <v>62</v>
      </c>
      <c r="C24" s="34" t="s">
        <v>63</v>
      </c>
      <c r="D24" s="89">
        <f t="shared" si="1"/>
        <v>60.77</v>
      </c>
      <c r="E24" s="90">
        <f>59.73+1.04</f>
        <v>60.77</v>
      </c>
      <c r="F24" s="89"/>
    </row>
    <row r="25" ht="23.25" customHeight="1" spans="2:6">
      <c r="B25" s="91" t="s">
        <v>64</v>
      </c>
      <c r="C25" s="91"/>
      <c r="D25" s="91"/>
      <c r="E25" s="91"/>
      <c r="F25" s="91"/>
    </row>
  </sheetData>
  <mergeCells count="5">
    <mergeCell ref="B6:C6"/>
    <mergeCell ref="D6:F6"/>
    <mergeCell ref="B8:C8"/>
    <mergeCell ref="B25:F25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E18" sqref="E18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84" t="s">
        <v>65</v>
      </c>
      <c r="C1" s="71"/>
      <c r="D1" s="71"/>
      <c r="E1" s="71"/>
      <c r="F1" s="71"/>
    </row>
    <row r="2" ht="16.35" customHeight="1" spans="1:6">
      <c r="B2" s="74" t="s">
        <v>66</v>
      </c>
      <c r="C2" s="74"/>
      <c r="D2" s="74"/>
      <c r="E2" s="74"/>
      <c r="F2" s="74"/>
    </row>
    <row r="3" ht="16.35" customHeight="1" spans="1:6">
      <c r="B3" s="74"/>
      <c r="C3" s="74"/>
      <c r="D3" s="74"/>
      <c r="E3" s="74"/>
      <c r="F3" s="74"/>
    </row>
    <row r="4" ht="16.35" customHeight="1" spans="1:6">
      <c r="B4" s="71"/>
      <c r="C4" s="71"/>
      <c r="D4" s="71"/>
      <c r="E4" s="71"/>
      <c r="F4" s="71"/>
    </row>
    <row r="5" ht="19.8" customHeight="1" spans="1:6">
      <c r="B5" s="71"/>
      <c r="C5" s="71"/>
      <c r="D5" s="71"/>
      <c r="E5" s="71"/>
      <c r="F5" s="45" t="s">
        <v>2</v>
      </c>
    </row>
    <row r="6" ht="36.2" customHeight="1" spans="1:6">
      <c r="B6" s="75" t="s">
        <v>67</v>
      </c>
      <c r="C6" s="75"/>
      <c r="D6" s="75" t="s">
        <v>68</v>
      </c>
      <c r="E6" s="75"/>
      <c r="F6" s="75"/>
    </row>
    <row r="7" ht="27.6" customHeight="1" spans="1:6">
      <c r="B7" s="75" t="s">
        <v>69</v>
      </c>
      <c r="C7" s="75" t="s">
        <v>32</v>
      </c>
      <c r="D7" s="75" t="s">
        <v>33</v>
      </c>
      <c r="E7" s="75" t="s">
        <v>70</v>
      </c>
      <c r="F7" s="75" t="s">
        <v>71</v>
      </c>
    </row>
    <row r="8" ht="18.95" customHeight="1" spans="1:6">
      <c r="B8" s="76" t="s">
        <v>7</v>
      </c>
      <c r="C8" s="76"/>
      <c r="D8" s="48">
        <f>E8+F8</f>
        <v>809.55</v>
      </c>
      <c r="E8" s="48">
        <f>E9+E18+E30</f>
        <v>698.65</v>
      </c>
      <c r="F8" s="48">
        <f>F9+F18+F30</f>
        <v>110.9</v>
      </c>
    </row>
    <row r="9" ht="18.95" customHeight="1" spans="1:6">
      <c r="B9" s="43" t="s">
        <v>72</v>
      </c>
      <c r="C9" s="34" t="s">
        <v>73</v>
      </c>
      <c r="D9" s="49">
        <f>SUM(D10:D17)</f>
        <v>666.45</v>
      </c>
      <c r="E9" s="49">
        <f>SUM(E10:E17)</f>
        <v>666.45</v>
      </c>
      <c r="F9" s="49"/>
    </row>
    <row r="10" ht="18.95" customHeight="1" spans="1:6">
      <c r="B10" s="43" t="s">
        <v>74</v>
      </c>
      <c r="C10" s="34" t="s">
        <v>75</v>
      </c>
      <c r="D10" s="85">
        <v>169.66</v>
      </c>
      <c r="E10" s="85">
        <v>169.66</v>
      </c>
      <c r="F10" s="49"/>
    </row>
    <row r="11" ht="18.95" customHeight="1" spans="1:6">
      <c r="B11" s="43" t="s">
        <v>76</v>
      </c>
      <c r="C11" s="34" t="s">
        <v>77</v>
      </c>
      <c r="D11" s="85">
        <f>125.22+0.35</f>
        <v>125.57</v>
      </c>
      <c r="E11" s="85">
        <f>125.22+0.35</f>
        <v>125.57</v>
      </c>
      <c r="F11" s="49"/>
    </row>
    <row r="12" ht="18.95" customHeight="1" spans="1:6">
      <c r="B12" s="43" t="s">
        <v>78</v>
      </c>
      <c r="C12" s="34" t="s">
        <v>79</v>
      </c>
      <c r="D12" s="85">
        <f>151.9+0.8</f>
        <v>152.7</v>
      </c>
      <c r="E12" s="85">
        <f>151.9+0.8</f>
        <v>152.7</v>
      </c>
      <c r="F12" s="49"/>
    </row>
    <row r="13" ht="18.95" customHeight="1" spans="1:6">
      <c r="B13" s="43" t="s">
        <v>80</v>
      </c>
      <c r="C13" s="34" t="s">
        <v>81</v>
      </c>
      <c r="D13" s="85">
        <f>71.49+1.13</f>
        <v>72.62</v>
      </c>
      <c r="E13" s="85">
        <f>71.49+1.13</f>
        <v>72.62</v>
      </c>
      <c r="F13" s="49"/>
    </row>
    <row r="14" ht="18.95" customHeight="1" spans="1:6">
      <c r="B14" s="43" t="s">
        <v>82</v>
      </c>
      <c r="C14" s="34" t="s">
        <v>83</v>
      </c>
      <c r="D14" s="85">
        <f>35.74+0.53</f>
        <v>36.27</v>
      </c>
      <c r="E14" s="85">
        <f>35.74+0.53</f>
        <v>36.27</v>
      </c>
      <c r="F14" s="49"/>
    </row>
    <row r="15" ht="18.95" customHeight="1" spans="1:6">
      <c r="B15" s="43" t="s">
        <v>84</v>
      </c>
      <c r="C15" s="34" t="s">
        <v>85</v>
      </c>
      <c r="D15" s="85">
        <f>44.68+0.05+0.99</f>
        <v>45.72</v>
      </c>
      <c r="E15" s="85">
        <f>44.68+0.05+0.99</f>
        <v>45.72</v>
      </c>
      <c r="F15" s="49"/>
    </row>
    <row r="16" ht="18.95" customHeight="1" spans="1:6">
      <c r="B16" s="43" t="s">
        <v>86</v>
      </c>
      <c r="C16" s="34" t="s">
        <v>87</v>
      </c>
      <c r="D16" s="85">
        <f>2.23+0.85+0.06</f>
        <v>3.14</v>
      </c>
      <c r="E16" s="85">
        <f>2.23+0.85+0.06</f>
        <v>3.14</v>
      </c>
      <c r="F16" s="49"/>
    </row>
    <row r="17" ht="18.95" customHeight="1" spans="2:6">
      <c r="B17" s="43" t="s">
        <v>88</v>
      </c>
      <c r="C17" s="34" t="s">
        <v>89</v>
      </c>
      <c r="D17" s="85">
        <f>59.73+1.04</f>
        <v>60.77</v>
      </c>
      <c r="E17" s="85">
        <f>59.73+1.04</f>
        <v>60.77</v>
      </c>
      <c r="F17" s="49"/>
    </row>
    <row r="18" ht="18.95" customHeight="1" spans="2:6">
      <c r="B18" s="43" t="s">
        <v>90</v>
      </c>
      <c r="C18" s="34" t="s">
        <v>91</v>
      </c>
      <c r="D18" s="49">
        <v>110.9</v>
      </c>
      <c r="E18" s="85"/>
      <c r="F18" s="49">
        <v>110.9</v>
      </c>
    </row>
    <row r="19" ht="18.95" customHeight="1" spans="2:6">
      <c r="B19" s="43" t="s">
        <v>92</v>
      </c>
      <c r="C19" s="34" t="s">
        <v>93</v>
      </c>
      <c r="D19" s="49">
        <v>10</v>
      </c>
      <c r="E19" s="85"/>
      <c r="F19" s="49">
        <v>10</v>
      </c>
    </row>
    <row r="20" ht="18.95" customHeight="1" spans="2:6">
      <c r="B20" s="43" t="s">
        <v>94</v>
      </c>
      <c r="C20" s="34" t="s">
        <v>95</v>
      </c>
      <c r="D20" s="49">
        <v>2</v>
      </c>
      <c r="E20" s="49"/>
      <c r="F20" s="49">
        <v>2</v>
      </c>
    </row>
    <row r="21" ht="18.95" customHeight="1" spans="2:6">
      <c r="B21" s="43" t="s">
        <v>96</v>
      </c>
      <c r="C21" s="34" t="s">
        <v>97</v>
      </c>
      <c r="D21" s="49">
        <v>0.5</v>
      </c>
      <c r="E21" s="49"/>
      <c r="F21" s="49">
        <v>0.5</v>
      </c>
    </row>
    <row r="22" ht="18.95" customHeight="1" spans="2:6">
      <c r="B22" s="43" t="s">
        <v>98</v>
      </c>
      <c r="C22" s="34" t="s">
        <v>99</v>
      </c>
      <c r="D22" s="49">
        <v>19</v>
      </c>
      <c r="E22" s="49"/>
      <c r="F22" s="49">
        <v>19</v>
      </c>
    </row>
    <row r="23" ht="18.95" customHeight="1" spans="2:6">
      <c r="B23" s="43" t="s">
        <v>100</v>
      </c>
      <c r="C23" s="34" t="s">
        <v>101</v>
      </c>
      <c r="D23" s="49">
        <v>2.4</v>
      </c>
      <c r="E23" s="49"/>
      <c r="F23" s="49">
        <v>2.4</v>
      </c>
    </row>
    <row r="24" ht="18.95" customHeight="1" spans="2:6">
      <c r="B24" s="43" t="s">
        <v>102</v>
      </c>
      <c r="C24" s="34" t="s">
        <v>103</v>
      </c>
      <c r="D24" s="49">
        <v>13.9</v>
      </c>
      <c r="E24" s="49"/>
      <c r="F24" s="49">
        <v>13.9</v>
      </c>
    </row>
    <row r="25" ht="18.95" customHeight="1" spans="2:6">
      <c r="B25" s="43" t="s">
        <v>104</v>
      </c>
      <c r="C25" s="34" t="s">
        <v>105</v>
      </c>
      <c r="D25" s="49">
        <v>20.2</v>
      </c>
      <c r="E25" s="49"/>
      <c r="F25" s="49">
        <v>20.2</v>
      </c>
    </row>
    <row r="26" ht="18.95" customHeight="1" spans="2:6">
      <c r="B26" s="43" t="s">
        <v>106</v>
      </c>
      <c r="C26" s="34" t="s">
        <v>107</v>
      </c>
      <c r="D26" s="49">
        <v>2.04</v>
      </c>
      <c r="E26" s="49"/>
      <c r="F26" s="49">
        <v>2.04</v>
      </c>
    </row>
    <row r="27" ht="18.95" customHeight="1" spans="2:6">
      <c r="B27" s="43" t="s">
        <v>108</v>
      </c>
      <c r="C27" s="34" t="s">
        <v>109</v>
      </c>
      <c r="D27" s="49">
        <v>3.5</v>
      </c>
      <c r="E27" s="49"/>
      <c r="F27" s="49">
        <v>3.5</v>
      </c>
    </row>
    <row r="28" ht="18.95" customHeight="1" spans="2:6">
      <c r="B28" s="43" t="s">
        <v>110</v>
      </c>
      <c r="C28" s="34" t="s">
        <v>111</v>
      </c>
      <c r="D28" s="49">
        <v>31.14</v>
      </c>
      <c r="E28" s="49"/>
      <c r="F28" s="49">
        <v>31.14</v>
      </c>
    </row>
    <row r="29" ht="18.95" customHeight="1" spans="2:6">
      <c r="B29" s="43" t="s">
        <v>112</v>
      </c>
      <c r="C29" s="34" t="s">
        <v>113</v>
      </c>
      <c r="D29" s="49">
        <v>6.22</v>
      </c>
      <c r="E29" s="49"/>
      <c r="F29" s="49">
        <v>6.22</v>
      </c>
    </row>
    <row r="30" ht="18.95" customHeight="1" spans="2:6">
      <c r="B30" s="43" t="s">
        <v>114</v>
      </c>
      <c r="C30" s="34" t="s">
        <v>115</v>
      </c>
      <c r="D30" s="49">
        <v>32.2</v>
      </c>
      <c r="E30" s="49">
        <v>32.2</v>
      </c>
      <c r="F30" s="49"/>
    </row>
    <row r="31" ht="18.95" customHeight="1" spans="2:6">
      <c r="B31" s="43" t="s">
        <v>116</v>
      </c>
      <c r="C31" s="34" t="s">
        <v>117</v>
      </c>
      <c r="D31" s="49">
        <v>32.2</v>
      </c>
      <c r="E31" s="49">
        <v>32.2</v>
      </c>
      <c r="F31" s="49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D5" sqref="D5"/>
    </sheetView>
  </sheetViews>
  <sheetFormatPr defaultColWidth="10" defaultRowHeight="13.5"/>
  <cols>
    <col min="1" max="1" width="0.408333333333333" customWidth="1"/>
    <col min="2" max="2" width="14.125" customWidth="1"/>
    <col min="3" max="3" width="14.5" customWidth="1"/>
    <col min="4" max="4" width="16.5583333333333" customWidth="1"/>
    <col min="5" max="5" width="10.625" customWidth="1"/>
    <col min="6" max="6" width="17.775" customWidth="1"/>
    <col min="7" max="7" width="12.125" customWidth="1"/>
  </cols>
  <sheetData>
    <row r="1" ht="16.35" customHeight="1" spans="1:13">
      <c r="A1" s="1"/>
      <c r="B1" s="78" t="s">
        <v>118</v>
      </c>
    </row>
    <row r="2" ht="16.35" customHeight="1" spans="1:13">
      <c r="B2" s="79" t="s">
        <v>119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ht="16.35" customHeight="1" spans="1:13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ht="16.35" customHeight="1" spans="1:13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ht="20.7" customHeight="1" spans="1:13">
      <c r="M5" s="80" t="s">
        <v>2</v>
      </c>
    </row>
    <row r="6" ht="38.8" customHeight="1" spans="1:13">
      <c r="B6" s="81" t="s">
        <v>120</v>
      </c>
      <c r="C6" s="81"/>
      <c r="D6" s="81"/>
      <c r="E6" s="81"/>
      <c r="F6" s="81"/>
      <c r="G6" s="81"/>
      <c r="H6" s="81" t="s">
        <v>30</v>
      </c>
      <c r="I6" s="81"/>
      <c r="J6" s="81"/>
      <c r="K6" s="81"/>
      <c r="L6" s="81"/>
      <c r="M6" s="81"/>
    </row>
    <row r="7" ht="36.2" customHeight="1" spans="1:13">
      <c r="B7" s="81" t="s">
        <v>7</v>
      </c>
      <c r="C7" s="81" t="s">
        <v>121</v>
      </c>
      <c r="D7" s="81" t="s">
        <v>122</v>
      </c>
      <c r="E7" s="81"/>
      <c r="F7" s="81"/>
      <c r="G7" s="81" t="s">
        <v>123</v>
      </c>
      <c r="H7" s="81" t="s">
        <v>7</v>
      </c>
      <c r="I7" s="81" t="s">
        <v>121</v>
      </c>
      <c r="J7" s="81" t="s">
        <v>122</v>
      </c>
      <c r="K7" s="81"/>
      <c r="L7" s="81"/>
      <c r="M7" s="81" t="s">
        <v>123</v>
      </c>
    </row>
    <row r="8" ht="36.2" customHeight="1" spans="1:13">
      <c r="B8" s="81"/>
      <c r="C8" s="81"/>
      <c r="D8" s="81" t="s">
        <v>124</v>
      </c>
      <c r="E8" s="81" t="s">
        <v>125</v>
      </c>
      <c r="F8" s="81" t="s">
        <v>126</v>
      </c>
      <c r="G8" s="81"/>
      <c r="H8" s="81"/>
      <c r="I8" s="81"/>
      <c r="J8" s="81" t="s">
        <v>124</v>
      </c>
      <c r="K8" s="81" t="s">
        <v>125</v>
      </c>
      <c r="L8" s="81" t="s">
        <v>126</v>
      </c>
      <c r="M8" s="81"/>
    </row>
    <row r="9" ht="25.85" customHeight="1" spans="1:13">
      <c r="B9" s="82">
        <v>3.5</v>
      </c>
      <c r="C9" s="82"/>
      <c r="D9" s="82">
        <v>3.5</v>
      </c>
      <c r="E9" s="82"/>
      <c r="F9" s="82">
        <v>3.5</v>
      </c>
      <c r="G9" s="83"/>
      <c r="H9" s="42">
        <v>3.5</v>
      </c>
      <c r="I9" s="42"/>
      <c r="J9" s="42">
        <v>3.5</v>
      </c>
      <c r="K9" s="42"/>
      <c r="L9" s="42">
        <v>3.5</v>
      </c>
      <c r="M9" s="42"/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2" sqref="B2:F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73" t="s">
        <v>127</v>
      </c>
      <c r="C1" s="71"/>
      <c r="D1" s="71"/>
      <c r="E1" s="71"/>
      <c r="F1" s="71"/>
    </row>
    <row r="2" ht="25" customHeight="1" spans="1:6">
      <c r="B2" s="74" t="s">
        <v>128</v>
      </c>
      <c r="C2" s="74"/>
      <c r="D2" s="74"/>
      <c r="E2" s="74"/>
      <c r="F2" s="74"/>
    </row>
    <row r="3" ht="26.7" customHeight="1" spans="1:6">
      <c r="B3" s="74"/>
      <c r="C3" s="74"/>
      <c r="D3" s="74"/>
      <c r="E3" s="74"/>
      <c r="F3" s="74"/>
    </row>
    <row r="4" ht="16.35" customHeight="1" spans="1:6">
      <c r="B4" s="71"/>
      <c r="C4" s="71"/>
      <c r="D4" s="71"/>
      <c r="E4" s="71"/>
      <c r="F4" s="71"/>
    </row>
    <row r="5" ht="21.55" customHeight="1" spans="1:6">
      <c r="B5" s="71"/>
      <c r="C5" s="71"/>
      <c r="D5" s="71"/>
      <c r="E5" s="71"/>
      <c r="F5" s="45" t="s">
        <v>2</v>
      </c>
    </row>
    <row r="6" ht="33.6" customHeight="1" spans="1:6">
      <c r="B6" s="75" t="s">
        <v>31</v>
      </c>
      <c r="C6" s="75" t="s">
        <v>32</v>
      </c>
      <c r="D6" s="75" t="s">
        <v>129</v>
      </c>
      <c r="E6" s="75"/>
      <c r="F6" s="75"/>
    </row>
    <row r="7" ht="31.05" customHeight="1" spans="1:6">
      <c r="B7" s="75"/>
      <c r="C7" s="75"/>
      <c r="D7" s="75" t="s">
        <v>33</v>
      </c>
      <c r="E7" s="75" t="s">
        <v>34</v>
      </c>
      <c r="F7" s="75" t="s">
        <v>35</v>
      </c>
    </row>
    <row r="8" ht="20.7" customHeight="1" spans="1:6">
      <c r="B8" s="76" t="s">
        <v>7</v>
      </c>
      <c r="C8" s="76"/>
      <c r="D8" s="48"/>
      <c r="E8" s="48"/>
      <c r="F8" s="48"/>
    </row>
    <row r="9" ht="16.35" customHeight="1" spans="1:6">
      <c r="B9" s="35"/>
      <c r="C9" s="77"/>
      <c r="D9" s="49"/>
      <c r="E9" s="49"/>
      <c r="F9" s="49"/>
    </row>
    <row r="10" ht="16.35" customHeight="1" spans="1:6">
      <c r="B10" s="43" t="s">
        <v>130</v>
      </c>
      <c r="C10" s="34" t="s">
        <v>130</v>
      </c>
      <c r="D10" s="49"/>
      <c r="E10" s="49"/>
      <c r="F10" s="49"/>
    </row>
    <row r="11" ht="16.35" customHeight="1" spans="1:6">
      <c r="B11" s="43" t="s">
        <v>131</v>
      </c>
      <c r="C11" s="34" t="s">
        <v>131</v>
      </c>
      <c r="D11" s="49"/>
      <c r="E11" s="49"/>
      <c r="F11" s="49"/>
    </row>
    <row r="12" ht="16.35" customHeight="1" spans="1:6">
      <c r="B12" s="1" t="s">
        <v>132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27" sqref="F27:F28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6">
      <c r="A1" s="1"/>
      <c r="C1" s="24" t="s">
        <v>133</v>
      </c>
    </row>
    <row r="2" ht="16.35" customHeight="1" spans="1:6">
      <c r="C2" s="38" t="s">
        <v>134</v>
      </c>
      <c r="D2" s="38"/>
      <c r="E2" s="38"/>
      <c r="F2" s="38"/>
    </row>
    <row r="3" ht="16.35" customHeight="1" spans="1:6">
      <c r="C3" s="38"/>
      <c r="D3" s="38"/>
      <c r="E3" s="38"/>
      <c r="F3" s="38"/>
    </row>
    <row r="4" ht="16.35" customHeight="1"/>
    <row r="5" ht="23.25" customHeight="1" spans="1:6">
      <c r="F5" s="67" t="s">
        <v>2</v>
      </c>
    </row>
    <row r="6" ht="34.5" customHeight="1" spans="1:6">
      <c r="C6" s="68" t="s">
        <v>3</v>
      </c>
      <c r="D6" s="68"/>
      <c r="E6" s="68" t="s">
        <v>4</v>
      </c>
      <c r="F6" s="68"/>
    </row>
    <row r="7" ht="32.75" customHeight="1" spans="1:6">
      <c r="C7" s="68" t="s">
        <v>5</v>
      </c>
      <c r="D7" s="68" t="s">
        <v>6</v>
      </c>
      <c r="E7" s="68" t="s">
        <v>5</v>
      </c>
      <c r="F7" s="68" t="s">
        <v>6</v>
      </c>
    </row>
    <row r="8" ht="25" customHeight="1" spans="1:6">
      <c r="C8" s="69" t="s">
        <v>7</v>
      </c>
      <c r="D8" s="70">
        <v>978.75</v>
      </c>
      <c r="E8" s="69" t="s">
        <v>7</v>
      </c>
      <c r="F8" s="70">
        <f>F9+F10+F11+F12</f>
        <v>978.75</v>
      </c>
    </row>
    <row r="9" ht="20.7" customHeight="1" spans="1:6">
      <c r="B9" s="71" t="s">
        <v>135</v>
      </c>
      <c r="C9" s="54" t="s">
        <v>13</v>
      </c>
      <c r="D9" s="72">
        <v>978.75</v>
      </c>
      <c r="E9" s="54" t="s">
        <v>14</v>
      </c>
      <c r="F9" s="72">
        <v>730.02</v>
      </c>
    </row>
    <row r="10" ht="20.7" customHeight="1" spans="1:6">
      <c r="B10" s="71"/>
      <c r="C10" s="54" t="s">
        <v>15</v>
      </c>
      <c r="D10" s="72"/>
      <c r="E10" s="54" t="s">
        <v>16</v>
      </c>
      <c r="F10" s="72">
        <v>142.23</v>
      </c>
    </row>
    <row r="11" ht="20.7" customHeight="1" spans="1:6">
      <c r="B11" s="71"/>
      <c r="C11" s="54" t="s">
        <v>17</v>
      </c>
      <c r="D11" s="72"/>
      <c r="E11" s="54" t="s">
        <v>18</v>
      </c>
      <c r="F11" s="72">
        <v>45.73</v>
      </c>
    </row>
    <row r="12" ht="20.7" customHeight="1" spans="1:6">
      <c r="B12" s="71"/>
      <c r="C12" s="54" t="s">
        <v>136</v>
      </c>
      <c r="D12" s="72"/>
      <c r="E12" s="54" t="s">
        <v>19</v>
      </c>
      <c r="F12" s="72">
        <v>60.77</v>
      </c>
    </row>
    <row r="13" ht="20.7" customHeight="1" spans="1:6">
      <c r="B13" s="71"/>
      <c r="C13" s="54" t="s">
        <v>137</v>
      </c>
      <c r="D13" s="72"/>
      <c r="E13" s="54"/>
      <c r="F13" s="72"/>
    </row>
    <row r="14" ht="20.7" customHeight="1" spans="1:6">
      <c r="B14" s="71"/>
      <c r="C14" s="54" t="s">
        <v>138</v>
      </c>
      <c r="D14" s="72"/>
      <c r="E14" s="54"/>
      <c r="F14" s="72"/>
    </row>
    <row r="15" ht="20.7" customHeight="1" spans="1:6">
      <c r="B15" s="71"/>
      <c r="C15" s="54" t="s">
        <v>139</v>
      </c>
      <c r="D15" s="72"/>
      <c r="E15" s="54"/>
      <c r="F15" s="72"/>
    </row>
    <row r="16" ht="20.7" customHeight="1" spans="1:6">
      <c r="B16" s="71"/>
      <c r="C16" s="54" t="s">
        <v>140</v>
      </c>
      <c r="D16" s="72"/>
      <c r="E16" s="54"/>
      <c r="F16" s="72"/>
    </row>
    <row r="17" ht="20.7" customHeight="1" spans="2:6">
      <c r="B17" s="71"/>
      <c r="C17" s="54" t="s">
        <v>141</v>
      </c>
      <c r="D17" s="72"/>
      <c r="E17" s="54"/>
      <c r="F17" s="7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E11" sqref="E11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6.875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13">
      <c r="A1" s="1"/>
      <c r="B1" s="24" t="s">
        <v>142</v>
      </c>
    </row>
    <row r="2" ht="16.35" customHeight="1" spans="1:13">
      <c r="B2" s="38" t="s">
        <v>143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16.35" customHeight="1" spans="1:13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ht="16.35" customHeight="1"/>
    <row r="5" ht="22.4" customHeight="1" spans="1:13">
      <c r="M5" s="45" t="s">
        <v>2</v>
      </c>
    </row>
    <row r="6" ht="36.2" customHeight="1" spans="1:13">
      <c r="B6" s="58" t="s">
        <v>144</v>
      </c>
      <c r="C6" s="58"/>
      <c r="D6" s="58" t="s">
        <v>33</v>
      </c>
      <c r="E6" s="59" t="s">
        <v>145</v>
      </c>
      <c r="F6" s="59" t="s">
        <v>146</v>
      </c>
      <c r="G6" s="59" t="s">
        <v>147</v>
      </c>
      <c r="H6" s="59" t="s">
        <v>148</v>
      </c>
      <c r="I6" s="59" t="s">
        <v>149</v>
      </c>
      <c r="J6" s="59" t="s">
        <v>150</v>
      </c>
      <c r="K6" s="59" t="s">
        <v>151</v>
      </c>
      <c r="L6" s="59" t="s">
        <v>152</v>
      </c>
      <c r="M6" s="59" t="s">
        <v>153</v>
      </c>
    </row>
    <row r="7" ht="30.15" customHeight="1" spans="1:13">
      <c r="B7" s="58" t="s">
        <v>69</v>
      </c>
      <c r="C7" s="58" t="s">
        <v>32</v>
      </c>
      <c r="D7" s="58"/>
      <c r="E7" s="59"/>
      <c r="F7" s="59"/>
      <c r="G7" s="59"/>
      <c r="H7" s="59"/>
      <c r="I7" s="59"/>
      <c r="J7" s="59"/>
      <c r="K7" s="59"/>
      <c r="L7" s="59"/>
      <c r="M7" s="59"/>
    </row>
    <row r="8" ht="20.7" customHeight="1" spans="1:13">
      <c r="B8" s="60" t="s">
        <v>7</v>
      </c>
      <c r="C8" s="60"/>
      <c r="D8" s="61">
        <f>D9+D14+D19+D22</f>
        <v>978.75</v>
      </c>
      <c r="E8" s="61">
        <f>E9+E14+E19+E22</f>
        <v>978.75</v>
      </c>
      <c r="F8" s="61"/>
      <c r="G8" s="61"/>
      <c r="H8" s="61"/>
      <c r="I8" s="61"/>
      <c r="J8" s="61"/>
      <c r="K8" s="61"/>
      <c r="L8" s="61"/>
      <c r="M8" s="61"/>
    </row>
    <row r="9" ht="20.7" customHeight="1" spans="1:13">
      <c r="B9" s="62" t="s">
        <v>36</v>
      </c>
      <c r="C9" s="63" t="s">
        <v>14</v>
      </c>
      <c r="D9" s="64">
        <v>730.02</v>
      </c>
      <c r="E9" s="64">
        <v>730.02</v>
      </c>
      <c r="F9" s="64"/>
      <c r="G9" s="64"/>
      <c r="H9" s="64"/>
      <c r="I9" s="64"/>
      <c r="J9" s="64"/>
      <c r="K9" s="64"/>
      <c r="L9" s="64"/>
      <c r="M9" s="64"/>
    </row>
    <row r="10" ht="18.1" customHeight="1" spans="1:13">
      <c r="B10" s="65" t="s">
        <v>154</v>
      </c>
      <c r="C10" s="66" t="s">
        <v>155</v>
      </c>
      <c r="D10" s="64">
        <v>730.02</v>
      </c>
      <c r="E10" s="64">
        <v>730.02</v>
      </c>
      <c r="F10" s="64"/>
      <c r="G10" s="64"/>
      <c r="H10" s="64"/>
      <c r="I10" s="64"/>
      <c r="J10" s="64"/>
      <c r="K10" s="64"/>
      <c r="L10" s="64"/>
      <c r="M10" s="64"/>
    </row>
    <row r="11" ht="19.8" customHeight="1" spans="1:13">
      <c r="B11" s="65" t="s">
        <v>156</v>
      </c>
      <c r="C11" s="66" t="s">
        <v>157</v>
      </c>
      <c r="D11" s="64">
        <v>560.82</v>
      </c>
      <c r="E11" s="64">
        <v>560.82</v>
      </c>
      <c r="F11" s="64"/>
      <c r="G11" s="64"/>
      <c r="H11" s="64"/>
      <c r="I11" s="64"/>
      <c r="J11" s="64"/>
      <c r="K11" s="64"/>
      <c r="L11" s="64"/>
      <c r="M11" s="64"/>
    </row>
    <row r="12" ht="19.8" customHeight="1" spans="1:13">
      <c r="B12" s="65" t="s">
        <v>158</v>
      </c>
      <c r="C12" s="66" t="s">
        <v>159</v>
      </c>
      <c r="D12" s="64">
        <v>75</v>
      </c>
      <c r="E12" s="64">
        <v>75</v>
      </c>
      <c r="F12" s="64"/>
      <c r="G12" s="64"/>
      <c r="H12" s="64"/>
      <c r="I12" s="64"/>
      <c r="J12" s="64"/>
      <c r="K12" s="64"/>
      <c r="L12" s="64"/>
      <c r="M12" s="64"/>
    </row>
    <row r="13" ht="19.8" customHeight="1" spans="1:13">
      <c r="B13" s="65" t="s">
        <v>160</v>
      </c>
      <c r="C13" s="66" t="s">
        <v>161</v>
      </c>
      <c r="D13" s="64">
        <v>94.2</v>
      </c>
      <c r="E13" s="64">
        <v>94.2</v>
      </c>
      <c r="F13" s="64"/>
      <c r="G13" s="64"/>
      <c r="H13" s="64"/>
      <c r="I13" s="64"/>
      <c r="J13" s="64"/>
      <c r="K13" s="64"/>
      <c r="L13" s="64"/>
      <c r="M13" s="64"/>
    </row>
    <row r="14" ht="20.7" customHeight="1" spans="1:13">
      <c r="B14" s="62" t="s">
        <v>45</v>
      </c>
      <c r="C14" s="63" t="s">
        <v>16</v>
      </c>
      <c r="D14" s="64">
        <v>142.23</v>
      </c>
      <c r="E14" s="64">
        <v>142.23</v>
      </c>
      <c r="F14" s="64"/>
      <c r="G14" s="64"/>
      <c r="H14" s="64"/>
      <c r="I14" s="64"/>
      <c r="J14" s="64"/>
      <c r="K14" s="64"/>
      <c r="L14" s="64"/>
      <c r="M14" s="64"/>
    </row>
    <row r="15" ht="18.1" customHeight="1" spans="1:13">
      <c r="B15" s="65" t="s">
        <v>162</v>
      </c>
      <c r="C15" s="66" t="s">
        <v>163</v>
      </c>
      <c r="D15" s="64">
        <v>142.23</v>
      </c>
      <c r="E15" s="64">
        <v>142.23</v>
      </c>
      <c r="F15" s="64"/>
      <c r="G15" s="64"/>
      <c r="H15" s="64"/>
      <c r="I15" s="64"/>
      <c r="J15" s="64"/>
      <c r="K15" s="64"/>
      <c r="L15" s="64"/>
      <c r="M15" s="64"/>
    </row>
    <row r="16" ht="19.8" customHeight="1" spans="1:13">
      <c r="B16" s="65" t="s">
        <v>164</v>
      </c>
      <c r="C16" s="66" t="s">
        <v>165</v>
      </c>
      <c r="D16" s="64">
        <v>33.34</v>
      </c>
      <c r="E16" s="64">
        <v>33.34</v>
      </c>
      <c r="F16" s="64"/>
      <c r="G16" s="64"/>
      <c r="H16" s="64"/>
      <c r="I16" s="64"/>
      <c r="J16" s="64"/>
      <c r="K16" s="64"/>
      <c r="L16" s="64"/>
      <c r="M16" s="64"/>
    </row>
    <row r="17" ht="19.8" customHeight="1" spans="2:13">
      <c r="B17" s="65" t="s">
        <v>166</v>
      </c>
      <c r="C17" s="66" t="s">
        <v>167</v>
      </c>
      <c r="D17" s="64">
        <v>72.62</v>
      </c>
      <c r="E17" s="64">
        <v>72.62</v>
      </c>
      <c r="F17" s="64"/>
      <c r="G17" s="64"/>
      <c r="H17" s="64"/>
      <c r="I17" s="64"/>
      <c r="J17" s="64"/>
      <c r="K17" s="64"/>
      <c r="L17" s="64"/>
      <c r="M17" s="64"/>
    </row>
    <row r="18" ht="19.8" customHeight="1" spans="2:13">
      <c r="B18" s="65" t="s">
        <v>168</v>
      </c>
      <c r="C18" s="66" t="s">
        <v>169</v>
      </c>
      <c r="D18" s="64">
        <v>36.27</v>
      </c>
      <c r="E18" s="64">
        <v>36.27</v>
      </c>
      <c r="F18" s="64"/>
      <c r="G18" s="64"/>
      <c r="H18" s="64"/>
      <c r="I18" s="64"/>
      <c r="J18" s="64"/>
      <c r="K18" s="64"/>
      <c r="L18" s="64"/>
      <c r="M18" s="64"/>
    </row>
    <row r="19" ht="20.7" customHeight="1" spans="2:13">
      <c r="B19" s="62" t="s">
        <v>54</v>
      </c>
      <c r="C19" s="63" t="s">
        <v>18</v>
      </c>
      <c r="D19" s="64">
        <v>45.73</v>
      </c>
      <c r="E19" s="64">
        <v>45.73</v>
      </c>
      <c r="F19" s="64"/>
      <c r="G19" s="64"/>
      <c r="H19" s="64"/>
      <c r="I19" s="64"/>
      <c r="J19" s="64"/>
      <c r="K19" s="64"/>
      <c r="L19" s="64"/>
      <c r="M19" s="64"/>
    </row>
    <row r="20" ht="18.1" customHeight="1" spans="2:13">
      <c r="B20" s="65" t="s">
        <v>170</v>
      </c>
      <c r="C20" s="66" t="s">
        <v>171</v>
      </c>
      <c r="D20" s="64">
        <v>45.73</v>
      </c>
      <c r="E20" s="64">
        <v>45.73</v>
      </c>
      <c r="F20" s="64"/>
      <c r="G20" s="64"/>
      <c r="H20" s="64"/>
      <c r="I20" s="64"/>
      <c r="J20" s="64"/>
      <c r="K20" s="64"/>
      <c r="L20" s="64"/>
      <c r="M20" s="64"/>
    </row>
    <row r="21" ht="19.8" customHeight="1" spans="2:13">
      <c r="B21" s="65" t="s">
        <v>172</v>
      </c>
      <c r="C21" s="66" t="s">
        <v>173</v>
      </c>
      <c r="D21" s="64">
        <v>45.73</v>
      </c>
      <c r="E21" s="64">
        <v>45.73</v>
      </c>
      <c r="F21" s="64"/>
      <c r="G21" s="64"/>
      <c r="H21" s="64"/>
      <c r="I21" s="64"/>
      <c r="J21" s="64"/>
      <c r="K21" s="64"/>
      <c r="L21" s="64"/>
      <c r="M21" s="64"/>
    </row>
    <row r="22" ht="20.7" customHeight="1" spans="2:13">
      <c r="B22" s="62" t="s">
        <v>59</v>
      </c>
      <c r="C22" s="63" t="s">
        <v>19</v>
      </c>
      <c r="D22" s="64">
        <v>60.77</v>
      </c>
      <c r="E22" s="64">
        <v>60.77</v>
      </c>
      <c r="F22" s="64"/>
      <c r="G22" s="64"/>
      <c r="H22" s="64"/>
      <c r="I22" s="64"/>
      <c r="J22" s="64"/>
      <c r="K22" s="64"/>
      <c r="L22" s="64"/>
      <c r="M22" s="64"/>
    </row>
    <row r="23" ht="18.1" customHeight="1" spans="2:13">
      <c r="B23" s="65" t="s">
        <v>174</v>
      </c>
      <c r="C23" s="66" t="s">
        <v>175</v>
      </c>
      <c r="D23" s="64">
        <v>60.77</v>
      </c>
      <c r="E23" s="64">
        <v>60.77</v>
      </c>
      <c r="F23" s="64"/>
      <c r="G23" s="64"/>
      <c r="H23" s="64"/>
      <c r="I23" s="64"/>
      <c r="J23" s="64"/>
      <c r="K23" s="64"/>
      <c r="L23" s="64"/>
      <c r="M23" s="64"/>
    </row>
    <row r="24" ht="19.8" customHeight="1" spans="2:13">
      <c r="B24" s="65" t="s">
        <v>176</v>
      </c>
      <c r="C24" s="66" t="s">
        <v>177</v>
      </c>
      <c r="D24" s="64">
        <v>60.77</v>
      </c>
      <c r="E24" s="64">
        <v>60.77</v>
      </c>
      <c r="F24" s="64"/>
      <c r="G24" s="64"/>
      <c r="H24" s="64"/>
      <c r="I24" s="64"/>
      <c r="J24" s="64"/>
      <c r="K24" s="64"/>
      <c r="L24" s="64"/>
      <c r="M24" s="6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D9" sqref="D9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33.87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6">
      <c r="A1" s="1"/>
      <c r="B1" s="24" t="s">
        <v>178</v>
      </c>
    </row>
    <row r="2" ht="16.35" customHeight="1" spans="1:6">
      <c r="B2" s="38" t="s">
        <v>179</v>
      </c>
      <c r="C2" s="38"/>
      <c r="D2" s="38"/>
      <c r="E2" s="38"/>
      <c r="F2" s="38"/>
    </row>
    <row r="3" ht="16.35" customHeight="1" spans="1:6">
      <c r="B3" s="38"/>
      <c r="C3" s="38"/>
      <c r="D3" s="38"/>
      <c r="E3" s="38"/>
      <c r="F3" s="38"/>
    </row>
    <row r="4" ht="16.35" customHeight="1" spans="1:6">
      <c r="B4" s="50"/>
      <c r="C4" s="50"/>
      <c r="D4" s="50"/>
      <c r="E4" s="50"/>
      <c r="F4" s="50"/>
    </row>
    <row r="5" ht="18.95" customHeight="1" spans="1:6">
      <c r="B5" s="50"/>
      <c r="C5" s="50"/>
      <c r="D5" s="50"/>
      <c r="E5" s="50"/>
      <c r="F5" s="28" t="s">
        <v>2</v>
      </c>
    </row>
    <row r="6" ht="31.9" customHeight="1" spans="1:6">
      <c r="B6" s="51" t="s">
        <v>69</v>
      </c>
      <c r="C6" s="51" t="s">
        <v>32</v>
      </c>
      <c r="D6" s="51" t="s">
        <v>33</v>
      </c>
      <c r="E6" s="51" t="s">
        <v>180</v>
      </c>
      <c r="F6" s="51" t="s">
        <v>181</v>
      </c>
    </row>
    <row r="7" ht="23.25" customHeight="1" spans="1:6">
      <c r="B7" s="31" t="s">
        <v>7</v>
      </c>
      <c r="C7" s="31"/>
      <c r="D7" s="52">
        <f>D8+D13+D18+D21</f>
        <v>978.75</v>
      </c>
      <c r="E7" s="52">
        <f>E8+E13+E18+E21</f>
        <v>809.55</v>
      </c>
      <c r="F7" s="52">
        <v>169.2</v>
      </c>
    </row>
    <row r="8" ht="21.55" customHeight="1" spans="1:6">
      <c r="B8" s="53" t="s">
        <v>36</v>
      </c>
      <c r="C8" s="54" t="s">
        <v>14</v>
      </c>
      <c r="D8" s="55">
        <v>730.02</v>
      </c>
      <c r="E8" s="55">
        <v>560.82</v>
      </c>
      <c r="F8" s="55">
        <v>169.2</v>
      </c>
    </row>
    <row r="9" ht="20.7" customHeight="1" spans="1:6">
      <c r="B9" s="56" t="s">
        <v>182</v>
      </c>
      <c r="C9" s="57" t="s">
        <v>183</v>
      </c>
      <c r="D9" s="55">
        <v>730.02</v>
      </c>
      <c r="E9" s="55">
        <v>560.82</v>
      </c>
      <c r="F9" s="55">
        <v>169.2</v>
      </c>
    </row>
    <row r="10" ht="20.7" customHeight="1" spans="1:6">
      <c r="B10" s="56" t="s">
        <v>184</v>
      </c>
      <c r="C10" s="57" t="s">
        <v>185</v>
      </c>
      <c r="D10" s="55">
        <v>560.82</v>
      </c>
      <c r="E10" s="55">
        <v>560.82</v>
      </c>
      <c r="F10" s="55"/>
    </row>
    <row r="11" ht="20.7" customHeight="1" spans="1:6">
      <c r="B11" s="56" t="s">
        <v>186</v>
      </c>
      <c r="C11" s="57" t="s">
        <v>187</v>
      </c>
      <c r="D11" s="55">
        <v>75</v>
      </c>
      <c r="E11" s="55"/>
      <c r="F11" s="55">
        <v>75</v>
      </c>
    </row>
    <row r="12" ht="20.7" customHeight="1" spans="1:6">
      <c r="B12" s="56" t="s">
        <v>188</v>
      </c>
      <c r="C12" s="57" t="s">
        <v>189</v>
      </c>
      <c r="D12" s="55">
        <v>94.2</v>
      </c>
      <c r="E12" s="55"/>
      <c r="F12" s="55">
        <v>94.2</v>
      </c>
    </row>
    <row r="13" ht="21.55" customHeight="1" spans="1:6">
      <c r="B13" s="53" t="s">
        <v>45</v>
      </c>
      <c r="C13" s="54" t="s">
        <v>16</v>
      </c>
      <c r="D13" s="55">
        <v>142.23</v>
      </c>
      <c r="E13" s="55">
        <v>142.23</v>
      </c>
      <c r="F13" s="55"/>
    </row>
    <row r="14" ht="20.7" customHeight="1" spans="1:6">
      <c r="B14" s="56" t="s">
        <v>190</v>
      </c>
      <c r="C14" s="57" t="s">
        <v>191</v>
      </c>
      <c r="D14" s="55">
        <v>142.23</v>
      </c>
      <c r="E14" s="55">
        <v>142.23</v>
      </c>
      <c r="F14" s="55"/>
    </row>
    <row r="15" ht="20.7" customHeight="1" spans="1:6">
      <c r="B15" s="56" t="s">
        <v>192</v>
      </c>
      <c r="C15" s="57" t="s">
        <v>193</v>
      </c>
      <c r="D15" s="55">
        <v>33.34</v>
      </c>
      <c r="E15" s="55">
        <v>33.34</v>
      </c>
      <c r="F15" s="55"/>
    </row>
    <row r="16" ht="20.7" customHeight="1" spans="1:6">
      <c r="B16" s="56" t="s">
        <v>194</v>
      </c>
      <c r="C16" s="57" t="s">
        <v>195</v>
      </c>
      <c r="D16" s="55">
        <v>72.62</v>
      </c>
      <c r="E16" s="55">
        <v>72.62</v>
      </c>
      <c r="F16" s="55"/>
    </row>
    <row r="17" ht="20.7" customHeight="1" spans="2:6">
      <c r="B17" s="56" t="s">
        <v>196</v>
      </c>
      <c r="C17" s="57" t="s">
        <v>197</v>
      </c>
      <c r="D17" s="55">
        <v>36.27</v>
      </c>
      <c r="E17" s="55">
        <v>36.27</v>
      </c>
      <c r="F17" s="55"/>
    </row>
    <row r="18" ht="21.55" customHeight="1" spans="2:6">
      <c r="B18" s="53" t="s">
        <v>54</v>
      </c>
      <c r="C18" s="54" t="s">
        <v>18</v>
      </c>
      <c r="D18" s="55">
        <v>45.73</v>
      </c>
      <c r="E18" s="55">
        <v>45.73</v>
      </c>
      <c r="F18" s="55"/>
    </row>
    <row r="19" ht="20.7" customHeight="1" spans="2:6">
      <c r="B19" s="56" t="s">
        <v>198</v>
      </c>
      <c r="C19" s="57" t="s">
        <v>199</v>
      </c>
      <c r="D19" s="55">
        <v>45.73</v>
      </c>
      <c r="E19" s="55">
        <v>45.73</v>
      </c>
      <c r="F19" s="55"/>
    </row>
    <row r="20" ht="20.7" customHeight="1" spans="2:6">
      <c r="B20" s="56" t="s">
        <v>200</v>
      </c>
      <c r="C20" s="57" t="s">
        <v>201</v>
      </c>
      <c r="D20" s="55">
        <v>45.73</v>
      </c>
      <c r="E20" s="55">
        <v>45.73</v>
      </c>
      <c r="F20" s="55"/>
    </row>
    <row r="21" ht="21.55" customHeight="1" spans="2:6">
      <c r="B21" s="53" t="s">
        <v>59</v>
      </c>
      <c r="C21" s="54" t="s">
        <v>19</v>
      </c>
      <c r="D21" s="55">
        <v>60.77</v>
      </c>
      <c r="E21" s="55">
        <v>60.77</v>
      </c>
      <c r="F21" s="55"/>
    </row>
    <row r="22" ht="20.7" customHeight="1" spans="2:6">
      <c r="B22" s="56" t="s">
        <v>202</v>
      </c>
      <c r="C22" s="57" t="s">
        <v>203</v>
      </c>
      <c r="D22" s="55">
        <v>60.77</v>
      </c>
      <c r="E22" s="55">
        <v>60.77</v>
      </c>
      <c r="F22" s="55"/>
    </row>
    <row r="23" ht="20.7" customHeight="1" spans="2:6">
      <c r="B23" s="56" t="s">
        <v>204</v>
      </c>
      <c r="C23" s="57" t="s">
        <v>205</v>
      </c>
      <c r="D23" s="55">
        <v>60.77</v>
      </c>
      <c r="E23" s="55">
        <v>60.77</v>
      </c>
      <c r="F23" s="55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9" sqref="B9:F9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4" t="s">
        <v>206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44" t="s">
        <v>207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16.35" customHeight="1" spans="1:13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5" t="s">
        <v>2</v>
      </c>
    </row>
    <row r="6" ht="65.55" customHeight="1" spans="1:13">
      <c r="B6" s="46" t="s">
        <v>208</v>
      </c>
      <c r="C6" s="46" t="s">
        <v>5</v>
      </c>
      <c r="D6" s="46" t="s">
        <v>33</v>
      </c>
      <c r="E6" s="46" t="s">
        <v>145</v>
      </c>
      <c r="F6" s="46" t="s">
        <v>146</v>
      </c>
      <c r="G6" s="46" t="s">
        <v>147</v>
      </c>
      <c r="H6" s="46" t="s">
        <v>148</v>
      </c>
      <c r="I6" s="46" t="s">
        <v>149</v>
      </c>
      <c r="J6" s="46" t="s">
        <v>150</v>
      </c>
      <c r="K6" s="46" t="s">
        <v>151</v>
      </c>
      <c r="L6" s="46" t="s">
        <v>152</v>
      </c>
      <c r="M6" s="46" t="s">
        <v>153</v>
      </c>
    </row>
    <row r="7" ht="23.25" customHeight="1" spans="1:13">
      <c r="B7" s="47" t="s">
        <v>7</v>
      </c>
      <c r="C7" s="47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ht="21.55" customHeight="1" spans="1:13">
      <c r="B8" s="30"/>
      <c r="C8" s="30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>
      <c r="B9" s="1" t="s">
        <v>209</v>
      </c>
      <c r="C9" s="1"/>
      <c r="D9" s="1"/>
      <c r="E9" s="1"/>
      <c r="F9" s="1"/>
    </row>
  </sheetData>
  <mergeCells count="3">
    <mergeCell ref="B7:C7"/>
    <mergeCell ref="B9:F9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qzuser</cp:lastModifiedBy>
  <dcterms:created xsi:type="dcterms:W3CDTF">2026-02-04T13:34:00Z</dcterms:created>
  <dcterms:modified xsi:type="dcterms:W3CDTF">2026-02-09T14:56:46Z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070C7113D5F64C90B8D930184DAEB2B3_12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