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6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.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<sst xmlns="http://schemas.openxmlformats.org/spreadsheetml/2006/main" count="421" uniqueCount="302">
  <si>
    <t>表一</t>
  </si>
  <si>
    <t>巫溪县财政局2026年财政拨款收支总表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</si>
  <si>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</si>
  <si>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</si>
  <si>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</si>
  <si>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</si>
  <si>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</si>
  <si>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</si>
  <si>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</si>
  <si>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</si>
  <si>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</si>
  <si>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</si>
  <si>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</si>
  <si>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</si>
  <si>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</si>
  <si>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</si>
  <si>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</si>
  <si>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</si>
  <si>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</si>
  <si>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</si>
  <si>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农林水支出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</si>
  <si>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</si>
  <si>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</si>
  <si>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</si>
  <si>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</si>
  <si>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</si>
  <si>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</si>
  <si>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</si>
  <si>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</si>
  <si>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巫溪县财政局2026年一般公共预算财政拨款支出预算表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</si>
  <si>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</si>
  <si>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</si>
  <si>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</si>
  <si>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</si>
  <si>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</si>
  <si>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</si>
  <si>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</si>
  <si>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</si>
  <si>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20106</t>
    </r>
  </si>
  <si>
    <r>
      <rPr>
        <sz val="10"/>
        <color rgb="FF000000"/>
        <rFont val="方正仿宋_GBK"/>
        <charset val="134"/>
      </rPr>
      <t> 财政事务</t>
    </r>
  </si>
  <si>
    <r>
      <rPr>
        <sz val="10"/>
        <color rgb="FF000000"/>
        <rFont val="方正仿宋_GBK"/>
        <charset val="134"/>
      </rPr>
      <t>  2010601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</si>
  <si>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</si>
  <si>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2010604</t>
    </r>
  </si>
  <si>
    <r>
      <rPr>
        <sz val="10"/>
        <color rgb="FF000000"/>
        <rFont val="方正仿宋_GBK"/>
        <charset val="134"/>
      </rPr>
      <t>  预算改革业务</t>
    </r>
  </si>
  <si>
    <r>
      <rPr>
        <sz val="10"/>
        <color rgb="FF000000"/>
        <rFont val="方正仿宋_GBK"/>
        <charset val="134"/>
      </rPr>
      <t>  2010606</t>
    </r>
  </si>
  <si>
    <r>
      <rPr>
        <sz val="10"/>
        <color rgb="FF000000"/>
        <rFont val="方正仿宋_GBK"/>
        <charset val="134"/>
      </rPr>
      <t>  财政监察</t>
    </r>
  </si>
  <si>
    <r>
      <rPr>
        <sz val="10"/>
        <color rgb="FF000000"/>
        <rFont val="方正仿宋_GBK"/>
        <charset val="134"/>
      </rPr>
      <t>  2010607</t>
    </r>
  </si>
  <si>
    <r>
      <rPr>
        <sz val="10"/>
        <color rgb="FF000000"/>
        <rFont val="方正仿宋_GBK"/>
        <charset val="134"/>
      </rPr>
      <t>  信息化建设</t>
    </r>
  </si>
  <si>
    <r>
      <rPr>
        <sz val="10"/>
        <color rgb="FF000000"/>
        <rFont val="方正仿宋_GBK"/>
        <charset val="134"/>
      </rPr>
      <t>  2010608</t>
    </r>
  </si>
  <si>
    <r>
      <rPr>
        <sz val="10"/>
        <color rgb="FF000000"/>
        <rFont val="方正仿宋_GBK"/>
        <charset val="134"/>
      </rPr>
      <t>  财政委托业务支出</t>
    </r>
  </si>
  <si>
    <r>
      <rPr>
        <sz val="10"/>
        <color rgb="FF000000"/>
        <rFont val="方正仿宋_GBK"/>
        <charset val="134"/>
      </rPr>
      <t>  2010699</t>
    </r>
  </si>
  <si>
    <r>
      <rPr>
        <sz val="10"/>
        <color rgb="FF000000"/>
        <rFont val="方正仿宋_GBK"/>
        <charset val="134"/>
      </rPr>
      <t>  其他财政事务支出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</si>
  <si>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</si>
  <si>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</si>
  <si>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</si>
  <si>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</si>
  <si>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</si>
  <si>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</si>
  <si>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</si>
  <si>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</si>
  <si>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</si>
  <si>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</si>
  <si>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</si>
  <si>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</si>
  <si>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</si>
  <si>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</si>
  <si>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>产业发展</t>
  </si>
  <si>
    <t>生产发展</t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</si>
  <si>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</si>
  <si>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</si>
  <si>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</si>
  <si>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</si>
  <si>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</si>
  <si>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</si>
  <si>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</si>
  <si>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巫溪县财政局2026年一般公共预算财政拨款基本支出预算表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</si>
  <si>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</si>
  <si>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</si>
  <si>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</si>
  <si>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</si>
  <si>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</si>
  <si>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</si>
  <si>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</si>
  <si>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</si>
  <si>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</si>
  <si>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</si>
  <si>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</si>
  <si>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</si>
  <si>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</si>
  <si>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</si>
  <si>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</si>
  <si>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</si>
  <si>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</si>
  <si>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</si>
  <si>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</si>
  <si>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</si>
  <si>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</si>
  <si>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</si>
  <si>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</si>
  <si>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</si>
  <si>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</si>
  <si>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</si>
  <si>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</si>
  <si>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30202</t>
    </r>
  </si>
  <si>
    <r>
      <rPr>
        <sz val="10"/>
        <color rgb="FF000000"/>
        <rFont val="方正仿宋_GBK"/>
        <charset val="134"/>
      </rPr>
      <t>印刷费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</si>
  <si>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</si>
  <si>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</si>
  <si>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</si>
  <si>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</si>
  <si>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</si>
  <si>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</si>
  <si>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</si>
  <si>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</si>
  <si>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</si>
  <si>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</si>
  <si>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</si>
  <si>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</si>
  <si>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</si>
  <si>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</si>
  <si>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</si>
  <si>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</si>
  <si>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</si>
  <si>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</si>
  <si>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</si>
  <si>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巫溪县财政局2026年一般公共预算“三公”经费支出表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</si>
  <si>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</si>
  <si>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</si>
  <si>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</si>
  <si>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</si>
  <si>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</si>
  <si>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</si>
  <si>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</si>
  <si>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</si>
  <si>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巫溪县财政局2026年政府性基金预算支出表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</si>
  <si>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</si>
  <si>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</si>
  <si>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</si>
  <si>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</si>
  <si>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</si>
  <si>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巫溪县财政局2026年部门收支总表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</si>
  <si>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</si>
  <si>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</si>
  <si>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</si>
  <si>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</si>
  <si>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</si>
  <si>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</si>
  <si>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</si>
  <si>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</si>
  <si>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巫溪县财政局2026年部门收入总表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</si>
  <si>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</si>
  <si>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</si>
  <si>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</si>
  <si>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</si>
  <si>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</si>
  <si>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</si>
  <si>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</si>
  <si>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</si>
  <si>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</si>
  <si>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</si>
  <si>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20106</t>
    </r>
  </si>
  <si>
    <r>
      <rPr>
        <sz val="9"/>
        <color rgb="FF000000"/>
        <rFont val="方正仿宋_GBK"/>
        <charset val="134"/>
      </rPr>
      <t> 财政事务</t>
    </r>
  </si>
  <si>
    <r>
      <rPr>
        <sz val="9"/>
        <color rgb="FF000000"/>
        <rFont val="方正仿宋_GBK"/>
        <charset val="134"/>
      </rPr>
      <t>  2010601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</si>
  <si>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</si>
  <si>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2010604</t>
    </r>
  </si>
  <si>
    <r>
      <rPr>
        <sz val="9"/>
        <color rgb="FF000000"/>
        <rFont val="方正仿宋_GBK"/>
        <charset val="134"/>
      </rPr>
      <t>  预算改革业务</t>
    </r>
  </si>
  <si>
    <r>
      <rPr>
        <sz val="9"/>
        <color rgb="FF000000"/>
        <rFont val="方正仿宋_GBK"/>
        <charset val="134"/>
      </rPr>
      <t>  2010606</t>
    </r>
  </si>
  <si>
    <r>
      <rPr>
        <sz val="9"/>
        <color rgb="FF000000"/>
        <rFont val="方正仿宋_GBK"/>
        <charset val="134"/>
      </rPr>
      <t>  财政监察</t>
    </r>
  </si>
  <si>
    <r>
      <rPr>
        <sz val="9"/>
        <color rgb="FF000000"/>
        <rFont val="方正仿宋_GBK"/>
        <charset val="134"/>
      </rPr>
      <t>  2010607</t>
    </r>
  </si>
  <si>
    <r>
      <rPr>
        <sz val="9"/>
        <color rgb="FF000000"/>
        <rFont val="方正仿宋_GBK"/>
        <charset val="134"/>
      </rPr>
      <t>  信息化建设</t>
    </r>
  </si>
  <si>
    <r>
      <rPr>
        <sz val="9"/>
        <color rgb="FF000000"/>
        <rFont val="方正仿宋_GBK"/>
        <charset val="134"/>
      </rPr>
      <t>  2010608</t>
    </r>
  </si>
  <si>
    <r>
      <rPr>
        <sz val="9"/>
        <color rgb="FF000000"/>
        <rFont val="方正仿宋_GBK"/>
        <charset val="134"/>
      </rPr>
      <t>  财政委托业务支出</t>
    </r>
  </si>
  <si>
    <r>
      <rPr>
        <sz val="9"/>
        <color rgb="FF000000"/>
        <rFont val="方正仿宋_GBK"/>
        <charset val="134"/>
      </rPr>
      <t>  2010699</t>
    </r>
  </si>
  <si>
    <r>
      <rPr>
        <sz val="9"/>
        <color rgb="FF000000"/>
        <rFont val="方正仿宋_GBK"/>
        <charset val="134"/>
      </rPr>
      <t>  其他财政事务支出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</si>
  <si>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</si>
  <si>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</si>
  <si>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2080501</t>
    </r>
  </si>
  <si>
    <r>
      <rPr>
        <sz val="9"/>
        <color rgb="FF000000"/>
        <rFont val="方正仿宋_GBK"/>
        <charset val="134"/>
      </rPr>
      <t>  行政单位离退休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</si>
  <si>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</si>
  <si>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</si>
  <si>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</si>
  <si>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</si>
  <si>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</si>
  <si>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</si>
  <si>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</si>
  <si>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</si>
  <si>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</si>
  <si>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</si>
  <si>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</si>
  <si>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</si>
  <si>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</si>
  <si>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巫溪县财政局2026年部门支出总表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</si>
  <si>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</si>
  <si>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</si>
  <si>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20106</t>
    </r>
  </si>
  <si>
    <r>
      <rPr>
        <sz val="12"/>
        <color rgb="FF000000"/>
        <rFont val="方正仿宋_GBK"/>
        <charset val="134"/>
      </rPr>
      <t> 财政事务</t>
    </r>
  </si>
  <si>
    <r>
      <rPr>
        <sz val="12"/>
        <color rgb="FF000000"/>
        <rFont val="方正仿宋_GBK"/>
        <charset val="134"/>
      </rPr>
      <t>  2010601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</si>
  <si>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</si>
  <si>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2010604</t>
    </r>
  </si>
  <si>
    <r>
      <rPr>
        <sz val="12"/>
        <color rgb="FF000000"/>
        <rFont val="方正仿宋_GBK"/>
        <charset val="134"/>
      </rPr>
      <t>  预算改革业务</t>
    </r>
  </si>
  <si>
    <r>
      <rPr>
        <sz val="12"/>
        <color rgb="FF000000"/>
        <rFont val="方正仿宋_GBK"/>
        <charset val="134"/>
      </rPr>
      <t>  2010606</t>
    </r>
  </si>
  <si>
    <r>
      <rPr>
        <sz val="12"/>
        <color rgb="FF000000"/>
        <rFont val="方正仿宋_GBK"/>
        <charset val="134"/>
      </rPr>
      <t>  财政监察</t>
    </r>
  </si>
  <si>
    <r>
      <rPr>
        <sz val="12"/>
        <color rgb="FF000000"/>
        <rFont val="方正仿宋_GBK"/>
        <charset val="134"/>
      </rPr>
      <t>  2010607</t>
    </r>
  </si>
  <si>
    <r>
      <rPr>
        <sz val="12"/>
        <color rgb="FF000000"/>
        <rFont val="方正仿宋_GBK"/>
        <charset val="134"/>
      </rPr>
      <t>  信息化建设</t>
    </r>
  </si>
  <si>
    <r>
      <rPr>
        <sz val="12"/>
        <color rgb="FF000000"/>
        <rFont val="方正仿宋_GBK"/>
        <charset val="134"/>
      </rPr>
      <t>  2010608</t>
    </r>
  </si>
  <si>
    <r>
      <rPr>
        <sz val="12"/>
        <color rgb="FF000000"/>
        <rFont val="方正仿宋_GBK"/>
        <charset val="134"/>
      </rPr>
      <t>  财政委托业务支出</t>
    </r>
  </si>
  <si>
    <r>
      <rPr>
        <sz val="12"/>
        <color rgb="FF000000"/>
        <rFont val="方正仿宋_GBK"/>
        <charset val="134"/>
      </rPr>
      <t>  2010699</t>
    </r>
  </si>
  <si>
    <r>
      <rPr>
        <sz val="12"/>
        <color rgb="FF000000"/>
        <rFont val="方正仿宋_GBK"/>
        <charset val="134"/>
      </rPr>
      <t>  其他财政事务支出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</si>
  <si>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</si>
  <si>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</si>
  <si>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2080501</t>
    </r>
  </si>
  <si>
    <r>
      <rPr>
        <sz val="12"/>
        <color rgb="FF000000"/>
        <rFont val="方正仿宋_GBK"/>
        <charset val="134"/>
      </rPr>
      <t>  行政单位离退休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</si>
  <si>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</si>
  <si>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</si>
  <si>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</si>
  <si>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</si>
  <si>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</si>
  <si>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</si>
  <si>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</si>
  <si>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</si>
  <si>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</si>
  <si>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</si>
  <si>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</si>
  <si>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</si>
  <si>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</si>
  <si>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巫溪县财政局2026年政府采购预算明细表</t>
  </si>
  <si>
    <t>项目编号</t>
  </si>
  <si>
    <t>A</t>
  </si>
  <si>
    <t>货物</t>
  </si>
  <si>
    <t>表十</t>
  </si>
  <si>
    <t>巫溪县财政局2026年部门整体绩效目标表</t>
  </si>
  <si>
    <t>部门(单位)名称</t>
  </si>
  <si>
    <t>巫溪县财政局</t>
  </si>
  <si>
    <t>部门支出预算数</t>
  </si>
  <si>
    <t>当年整体绩效目标</t>
  </si>
  <si>
    <t>（一）贯彻执行财税、国有资产管理、金融管理、财务等有关法律、法规、规章、方针政策和管理制度。（二）拟订和执行财政分配政策和财政管理制度，拟订全县财政发展中长期规划并组织实施，指导全县财政工作。（三）分析预测宏观经济形势，参与拟订全县宏观经济政策提出运用财税政策实施经济调节的建议。拟订县与乡镇（街道）、政府与企业的分配政策，完善鼓励公益事业发展的财税政策。（四）负责全县财政收支的管理工作。负责依法编制县级年度预算和决算草案，组织执行县级年度财政预算。受县政府委托，向县人民代表大会及其常委会报告全县预算及其执行情况，以及调整预算、决算及其他重大财政事项。组织制定公务活动经费开支范围、开支标准和综合定额，负责审核批复部门（单位）的年度预决算。负责预决算公开工作。负责财政性资金的综合平衡。（五）负责政府非税收入管理，负责政府性基金管理，按规定管理行政事业性收费。管理财政票据。执行彩票管理政策，按规定管理彩票资金。（六）贯彻执行国库管理制度、国库集中收付制度，并制定具体管理办法，开展国库现金管理工作。（七）负责国有资产管理，监管企业国有资本和行政事业单位国有资产，履行出资人职责。牵头组织编制国有资产综合报告和专项报告，受县政府委托向县人大常委会报告国有资产管理情况。执行行政事业单位国有资产管理规章制度。负责公共资源的统计分析。（八）负责审核和汇编县级国有资本经营预决算草案，执行国有资本经营预算制度和办法，并按规定制定具体管理制度，收取县级国有资本收益。贯彻执行企业财务制度。（九）负责金融监管和商业保理、租赁、典当管理工作。拟订促进地方金融业改革发展的财税扶持政策和评价考核办法，会同金融监管机构规范和维护地方金融秩序，防范和化解金融风险。参与拟订地方金融和融资政策。（十）负责监督管理县级财政的经济发展支出、县级政府性投资项目的财政拨款，负责财政预算评审工作。参与拟订县级建设投资的有关政策，执行基本建设财务制度，负责有关政策性补贴和专项储备资金财务管理工作。（十一）会同有关部门管理县级财政社会保障和就业及医疗卫生支出，组织执行社会保障资金（基金）的财务管理制度。（十二）制定全县财政预算绩效管理评价管理办法。负责县级财政预算绩效目标管理。指导和监督预算单位开展预算绩效管理工作。研究提出评价结果反馈应用的政策建议。（十三）贯彻执行政府采购制度，制定具体管理办法，监督管理政府采购活动。指导预算单位编制政府采购预算。拟订并组织实施政府采购目录制度。核准政府采购代理机构资格认定，并负责代理机构监管工作。（十四）拟订和执行政府债务管理的制度和政策，负责统一管理政府债务，防范财政风险。归口管理全县政府外债，负责全县利用国际金融组织和外国政府贷款、赠款的全过程监督管理。（十五）负责管理全县会计工作，贯彻执行会计法律法规，监督和规范会计行为，拟订并组织实施具体会计管理制度。负责组织会计系列专业技术职务任职资格的考试工作，开展财税法律、法规、政策执行情况的监督检查。监督和管理乡镇（街道）、部门（单位）的财政财务活动，反映财政收支管理中的重大问题，查处违反财经法纪行为。（十六）负责财政宣传、信息和调研工作。制定财政教育规划，组织财政干部培训。牵头组织实施行政事业单位内部控制制度。负责财政系统对外交流与合作相关工作。（十七）完成县委、县政府交办的其他任务。</t>
  </si>
  <si>
    <t>绩效指标</t>
  </si>
  <si>
    <t>指标</t>
  </si>
  <si>
    <t>指标权重</t>
  </si>
  <si>
    <t>计量单位</t>
  </si>
  <si>
    <t>指标性质</t>
  </si>
  <si>
    <t>指标值</t>
  </si>
  <si>
    <t>科目调整次数</t>
  </si>
  <si>
    <t>次</t>
  </si>
  <si>
    <t>≤</t>
  </si>
  <si>
    <t>预算编制质量=∣（执行数-预算数）/预算数</t>
  </si>
  <si>
    <t>%</t>
  </si>
  <si>
    <t>发放及时率</t>
  </si>
  <si>
    <t>=</t>
  </si>
  <si>
    <t>“三公经费控制率”=（实际支出数/预算安排数）×100%</t>
  </si>
  <si>
    <t>结余率=结余数/预算数</t>
  </si>
  <si>
    <t>运转保障率</t>
  </si>
  <si>
    <t>表十一</t>
  </si>
  <si>
    <t>巫溪县财政局2026年重点专项资金绩效目标表（一级项目）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</si>
  <si>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</si>
  <si>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</si>
  <si>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</si>
  <si>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</si>
  <si>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</si>
  <si>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</si>
  <si>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</si>
  <si>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</si>
  <si>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指标名称</t>
  </si>
  <si>
    <t>是否核心</t>
  </si>
  <si>
    <t>（备注：本单位无重点专项资金，故此表无数据。）</t>
  </si>
  <si>
    <t>表十二</t>
  </si>
  <si>
    <t>巫溪县财政局2026年部门一般性项目绩效目标表</t>
  </si>
  <si>
    <t>单位信息：</t>
  </si>
  <si>
    <t>011001-巫溪县财政局（本级）</t>
  </si>
  <si>
    <t>项目名称：</t>
  </si>
  <si>
    <t>2026年全县预算绩效评价</t>
  </si>
  <si>
    <t>职能职责与活动：</t>
  </si>
  <si>
    <t>01-预算绩效评价</t>
  </si>
  <si>
    <t>主管部门：</t>
  </si>
  <si>
    <t>011-巫溪县财政局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</si>
  <si>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</si>
  <si>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</si>
  <si>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</si>
  <si>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</si>
  <si>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</si>
  <si>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</si>
  <si>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</si>
  <si>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按照中央、市财政管理改革步伐，推进预算管理一体化、预算绩效、支出责任划分、财政资金统筹、社保基金等各项改革，全力推进全县政府债务和隐性债务监管，提升财政管理改革效益。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</si>
  <si>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</si>
  <si>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</si>
  <si>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</si>
  <si>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</si>
  <si>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</si>
  <si>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</si>
  <si>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</si>
  <si>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</si>
  <si>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</si>
  <si>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</si>
  <si>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</si>
  <si>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时效指标</t>
  </si>
  <si>
    <t>绩效评价报告提交及时率</t>
  </si>
  <si>
    <t>≥</t>
  </si>
  <si>
    <t>正向</t>
  </si>
  <si>
    <t>效益指标</t>
  </si>
  <si>
    <t>可持续影响</t>
  </si>
  <si>
    <t>绩效评价结果运用</t>
  </si>
  <si>
    <t>满意度指标</t>
  </si>
  <si>
    <t>预算绩效单位满意度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</si>
</sst>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indexed="8"/>
      <name val="宋体"/>
      <charset val="1"/>
      <scheme val="minor"/>
    </font>
    <font>
      <sz val="10"/>
      <name val="方正楷体_GBK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9"/>
      <color theme="1"/>
      <name val="方正仿宋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sz val="19"/>
      <color rgb="FF000000"/>
      <name val="方正小标宋_GBK"/>
      <charset val="134"/>
    </font>
    <font>
      <b/>
      <sz val="12"/>
      <name val="方正仿宋_GBK"/>
      <charset val="134"/>
    </font>
    <font>
      <sz val="11"/>
      <color rgb="FF000000"/>
      <name val="Times New Roman"/>
      <charset val="134"/>
    </font>
    <font>
      <sz val="10"/>
      <name val="方正仿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" borderId="16" applyNumberFormat="0" applyAlignment="0" applyProtection="0">
      <alignment vertical="center"/>
    </xf>
    <xf numFmtId="0" fontId="49" fillId="4" borderId="17" applyNumberFormat="0" applyAlignment="0" applyProtection="0">
      <alignment vertical="center"/>
    </xf>
    <xf numFmtId="0" fontId="50" fillId="4" borderId="16" applyNumberFormat="0" applyAlignment="0" applyProtection="0">
      <alignment vertical="center"/>
    </xf>
    <xf numFmtId="0" fontId="51" fillId="5" borderId="18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14" fillId="0" borderId="0" xfId="49">
      <alignment vertical="center"/>
    </xf>
    <xf numFmtId="0" fontId="0" fillId="0" borderId="0" xfId="0" applyFont="1" applyFill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/>
    </xf>
    <xf numFmtId="0" fontId="25" fillId="0" borderId="5" xfId="0" applyFont="1" applyBorder="1">
      <alignment vertical="center"/>
    </xf>
    <xf numFmtId="4" fontId="26" fillId="0" borderId="5" xfId="0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4" fontId="29" fillId="0" borderId="5" xfId="0" applyNumberFormat="1" applyFont="1" applyBorder="1" applyAlignment="1">
      <alignment horizontal="right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>
      <alignment vertical="center"/>
    </xf>
    <xf numFmtId="4" fontId="8" fillId="0" borderId="5" xfId="0" applyNumberFormat="1" applyFont="1" applyBorder="1" applyAlignment="1">
      <alignment horizontal="right" vertical="center" wrapText="1"/>
    </xf>
    <xf numFmtId="4" fontId="31" fillId="0" borderId="5" xfId="0" applyNumberFormat="1" applyFont="1" applyBorder="1" applyAlignment="1">
      <alignment horizontal="right" vertical="center"/>
    </xf>
    <xf numFmtId="0" fontId="30" fillId="0" borderId="5" xfId="0" applyFont="1" applyBorder="1" applyAlignment="1">
      <alignment horizontal="left" vertical="center" wrapText="1"/>
    </xf>
    <xf numFmtId="0" fontId="30" fillId="0" borderId="5" xfId="0" applyFont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32" fillId="0" borderId="0" xfId="0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4" fontId="26" fillId="0" borderId="5" xfId="0" applyNumberFormat="1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33" fillId="0" borderId="0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36" fillId="0" borderId="5" xfId="0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39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17" sqref="C17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20"/>
      <c r="B1" s="21" t="s">
        <v>0</v>
      </c>
    </row>
    <row r="2" ht="40.5" customHeight="1" spans="1:8">
      <c r="B2" s="36" t="s">
        <v>1</v>
      </c>
      <c r="C2" s="36"/>
      <c r="D2" s="36"/>
      <c r="E2" s="36"/>
      <c r="F2" s="36"/>
      <c r="G2" s="36"/>
      <c r="H2" s="36"/>
    </row>
    <row r="3" ht="23.25" customHeight="1" spans="1:8">
      <c r="H3" s="83" t="s">
        <v>2</v>
      </c>
    </row>
    <row r="4" ht="43.1" customHeight="1" spans="1:8">
      <c r="B4" s="63" t="s">
        <v>3</v>
      </c>
      <c r="C4" s="63"/>
      <c r="D4" s="63" t="s">
        <v>4</v>
      </c>
      <c r="E4" s="63"/>
      <c r="F4" s="63"/>
      <c r="G4" s="63"/>
      <c r="H4" s="63"/>
    </row>
    <row r="5" ht="43.1" customHeight="1" spans="1:8">
      <c r="B5" s="84" t="s">
        <v>5</v>
      </c>
      <c r="C5" s="84" t="s">
        <v>6</v>
      </c>
      <c r="D5" s="84" t="s">
        <v>5</v>
      </c>
      <c r="E5" s="84" t="s">
        <v>7</v>
      </c>
      <c r="F5" s="63" t="s">
        <v>8</v>
      </c>
      <c r="G5" s="63" t="s">
        <v>9</v>
      </c>
      <c r="H5" s="63" t="s">
        <v>10</v>
      </c>
    </row>
    <row r="6" ht="24.15" customHeight="1" spans="1:8">
      <c r="B6" s="85" t="s">
        <v>11</v>
      </c>
      <c r="C6" s="86">
        <v>773.66</v>
      </c>
      <c r="D6" s="85" t="s">
        <v>12</v>
      </c>
      <c r="E6" s="86">
        <v>825.38</v>
      </c>
      <c r="F6" s="86">
        <v>825.38</v>
      </c>
      <c r="G6" s="86"/>
      <c r="H6" s="86"/>
    </row>
    <row r="7" ht="23.25" customHeight="1" spans="1:8">
      <c r="B7" s="66" t="s">
        <v>13</v>
      </c>
      <c r="C7" s="88">
        <v>773.66</v>
      </c>
      <c r="D7" s="66" t="s">
        <v>14</v>
      </c>
      <c r="E7" s="88">
        <v>628.2</v>
      </c>
      <c r="F7" s="88">
        <v>628.2</v>
      </c>
      <c r="G7" s="88"/>
      <c r="H7" s="88"/>
    </row>
    <row r="8" ht="23.25" customHeight="1" spans="1:8">
      <c r="B8" s="66" t="s">
        <v>15</v>
      </c>
      <c r="C8" s="88"/>
      <c r="D8" s="66" t="s">
        <v>16</v>
      </c>
      <c r="E8" s="88">
        <v>106.43</v>
      </c>
      <c r="F8" s="88">
        <v>106.43</v>
      </c>
      <c r="G8" s="88"/>
      <c r="H8" s="88"/>
    </row>
    <row r="9" ht="23.25" customHeight="1" spans="1:8">
      <c r="B9" s="66" t="s">
        <v>17</v>
      </c>
      <c r="C9" s="88"/>
      <c r="D9" s="66" t="s">
        <v>18</v>
      </c>
      <c r="E9" s="88">
        <v>19.77</v>
      </c>
      <c r="F9" s="88">
        <v>19.77</v>
      </c>
      <c r="G9" s="88"/>
      <c r="H9" s="88"/>
    </row>
    <row r="10" ht="23.25" customHeight="1" spans="1:8">
      <c r="B10" s="66"/>
      <c r="C10" s="88"/>
      <c r="D10" s="66" t="s">
        <v>19</v>
      </c>
      <c r="E10" s="88">
        <v>25.98</v>
      </c>
      <c r="F10" s="88">
        <v>25.98</v>
      </c>
      <c r="G10" s="88"/>
      <c r="H10" s="88"/>
    </row>
    <row r="11" customFormat="1" ht="23.25" customHeight="1" spans="1:8">
      <c r="B11" s="66"/>
      <c r="C11" s="88"/>
      <c r="D11" s="66" t="s">
        <v>20</v>
      </c>
      <c r="E11" s="88">
        <v>45</v>
      </c>
      <c r="F11" s="88">
        <v>45</v>
      </c>
      <c r="G11" s="88"/>
      <c r="H11" s="88"/>
    </row>
    <row r="12" ht="22.4" customHeight="1" spans="1:8">
      <c r="B12" s="28" t="s">
        <v>21</v>
      </c>
      <c r="C12" s="86">
        <v>51.72</v>
      </c>
      <c r="D12" s="28" t="s">
        <v>22</v>
      </c>
      <c r="E12" s="105"/>
      <c r="F12" s="105"/>
      <c r="G12" s="105"/>
      <c r="H12" s="105"/>
    </row>
    <row r="13" ht="21.55" customHeight="1" spans="1:8">
      <c r="B13" s="69" t="s">
        <v>23</v>
      </c>
      <c r="C13" s="88">
        <v>51.72</v>
      </c>
      <c r="D13" s="106"/>
      <c r="E13" s="105"/>
      <c r="F13" s="105"/>
      <c r="G13" s="105"/>
      <c r="H13" s="105"/>
    </row>
    <row r="14" ht="20.7" customHeight="1" spans="1:8">
      <c r="B14" s="69" t="s">
        <v>24</v>
      </c>
      <c r="C14" s="105"/>
      <c r="D14" s="106"/>
      <c r="E14" s="105"/>
      <c r="F14" s="105"/>
      <c r="G14" s="105"/>
      <c r="H14" s="105"/>
    </row>
    <row r="15" ht="20.7" customHeight="1" spans="1:8">
      <c r="B15" s="69" t="s">
        <v>25</v>
      </c>
      <c r="C15" s="105"/>
      <c r="D15" s="106"/>
      <c r="E15" s="105"/>
      <c r="F15" s="105"/>
      <c r="G15" s="105"/>
      <c r="H15" s="105"/>
    </row>
    <row r="16" ht="16.35" customHeight="1" spans="1:8">
      <c r="B16" s="106"/>
      <c r="C16" s="105"/>
      <c r="D16" s="106"/>
      <c r="E16" s="105"/>
      <c r="F16" s="105"/>
      <c r="G16" s="105"/>
      <c r="H16" s="105"/>
    </row>
    <row r="17" ht="24.15" customHeight="1" spans="2:8">
      <c r="B17" s="85" t="s">
        <v>26</v>
      </c>
      <c r="C17" s="86">
        <f>C12+C6</f>
        <v>825.38</v>
      </c>
      <c r="D17" s="85" t="s">
        <v>27</v>
      </c>
      <c r="E17" s="86">
        <v>825.38</v>
      </c>
      <c r="F17" s="86">
        <v>825.38</v>
      </c>
      <c r="G17" s="86"/>
      <c r="H17" s="86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7" sqref="C7:H7"/>
    </sheetView>
  </sheetViews>
  <sheetFormatPr defaultColWidth="10" defaultRowHeight="13.5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2.5" customWidth="1"/>
    <col min="8" max="8" width="8.5" customWidth="1"/>
    <col min="9" max="9" width="9.76666666666667" customWidth="1"/>
  </cols>
  <sheetData>
    <row r="1" ht="16.35" customHeight="1" spans="1:9">
      <c r="A1" s="20"/>
      <c r="B1" s="21" t="s">
        <v>228</v>
      </c>
      <c r="C1" s="20"/>
      <c r="D1" s="20"/>
      <c r="E1" s="20"/>
      <c r="F1" s="20"/>
      <c r="H1" s="20"/>
    </row>
    <row r="2" ht="16.35" customHeight="1" spans="1:9">
      <c r="B2" s="36" t="s">
        <v>229</v>
      </c>
      <c r="C2" s="36"/>
      <c r="D2" s="36"/>
      <c r="E2" s="36"/>
      <c r="F2" s="36"/>
      <c r="G2" s="36"/>
      <c r="H2" s="36"/>
    </row>
    <row r="3" ht="16.35" customHeight="1" spans="1:9">
      <c r="B3" s="36"/>
      <c r="C3" s="36"/>
      <c r="D3" s="36"/>
      <c r="E3" s="36"/>
      <c r="F3" s="36"/>
      <c r="G3" s="36"/>
      <c r="H3" s="36"/>
    </row>
    <row r="4" ht="16.35" customHeight="1"/>
    <row r="5" ht="19.8" customHeight="1" spans="1:9">
      <c r="H5" s="37" t="s">
        <v>2</v>
      </c>
    </row>
    <row r="6" ht="37.95" customHeight="1" spans="1:9">
      <c r="B6" s="38" t="s">
        <v>230</v>
      </c>
      <c r="C6" s="39" t="s">
        <v>231</v>
      </c>
      <c r="D6" s="39"/>
      <c r="E6" s="40" t="s">
        <v>232</v>
      </c>
      <c r="F6" s="41">
        <v>2063.17</v>
      </c>
      <c r="G6" s="41"/>
      <c r="H6" s="41"/>
    </row>
    <row r="7" ht="273" customHeight="1" spans="1:9">
      <c r="B7" s="38" t="s">
        <v>233</v>
      </c>
      <c r="C7" s="42" t="s">
        <v>234</v>
      </c>
      <c r="D7" s="43"/>
      <c r="E7" s="43"/>
      <c r="F7" s="43"/>
      <c r="G7" s="43"/>
      <c r="H7" s="43"/>
    </row>
    <row r="8" s="35" customFormat="1" ht="23.25" customHeight="1" spans="1:9">
      <c r="B8" s="44" t="s">
        <v>235</v>
      </c>
      <c r="C8" s="45" t="s">
        <v>236</v>
      </c>
      <c r="D8" s="40" t="s">
        <v>237</v>
      </c>
      <c r="E8" s="40" t="s">
        <v>238</v>
      </c>
      <c r="F8" s="40" t="s">
        <v>239</v>
      </c>
      <c r="G8" s="46" t="s">
        <v>240</v>
      </c>
      <c r="H8" s="47"/>
      <c r="I8" s="48"/>
    </row>
    <row r="9" s="35" customFormat="1" ht="18.95" customHeight="1" spans="1:9">
      <c r="B9" s="49"/>
      <c r="C9" s="50" t="s">
        <v>241</v>
      </c>
      <c r="D9" s="51">
        <v>20</v>
      </c>
      <c r="E9" s="52" t="s">
        <v>242</v>
      </c>
      <c r="F9" s="52" t="s">
        <v>243</v>
      </c>
      <c r="G9" s="53">
        <v>10</v>
      </c>
      <c r="H9" s="54"/>
      <c r="I9" s="55"/>
    </row>
    <row r="10" s="35" customFormat="1" spans="1:9">
      <c r="B10" s="49"/>
      <c r="C10" s="50" t="s">
        <v>244</v>
      </c>
      <c r="D10" s="51">
        <v>20</v>
      </c>
      <c r="E10" s="52" t="s">
        <v>245</v>
      </c>
      <c r="F10" s="52" t="s">
        <v>243</v>
      </c>
      <c r="G10" s="53">
        <v>25</v>
      </c>
      <c r="H10" s="54"/>
      <c r="I10" s="55"/>
    </row>
    <row r="11" s="35" customFormat="1" spans="1:9">
      <c r="B11" s="49"/>
      <c r="C11" s="50" t="s">
        <v>246</v>
      </c>
      <c r="D11" s="51">
        <v>20</v>
      </c>
      <c r="E11" s="52" t="s">
        <v>245</v>
      </c>
      <c r="F11" s="52" t="s">
        <v>247</v>
      </c>
      <c r="G11" s="53">
        <v>100</v>
      </c>
      <c r="H11" s="54"/>
      <c r="I11" s="55"/>
    </row>
    <row r="12" s="35" customFormat="1" spans="1:9">
      <c r="B12" s="49"/>
      <c r="C12" s="50" t="s">
        <v>248</v>
      </c>
      <c r="D12" s="51">
        <v>15</v>
      </c>
      <c r="E12" s="52" t="s">
        <v>245</v>
      </c>
      <c r="F12" s="52" t="s">
        <v>243</v>
      </c>
      <c r="G12" s="53">
        <v>100</v>
      </c>
      <c r="H12" s="54"/>
      <c r="I12" s="55"/>
    </row>
    <row r="13" s="35" customFormat="1" spans="1:9">
      <c r="B13" s="49"/>
      <c r="C13" s="50" t="s">
        <v>249</v>
      </c>
      <c r="D13" s="51">
        <v>15</v>
      </c>
      <c r="E13" s="52" t="s">
        <v>245</v>
      </c>
      <c r="F13" s="52" t="s">
        <v>243</v>
      </c>
      <c r="G13" s="53">
        <v>5</v>
      </c>
      <c r="H13" s="54"/>
      <c r="I13" s="55"/>
    </row>
    <row r="14" s="35" customFormat="1" spans="1:9">
      <c r="B14" s="49"/>
      <c r="C14" s="50" t="s">
        <v>250</v>
      </c>
      <c r="D14" s="51">
        <v>10</v>
      </c>
      <c r="E14" s="52" t="s">
        <v>245</v>
      </c>
      <c r="F14" s="52" t="s">
        <v>247</v>
      </c>
      <c r="G14" s="53">
        <v>100</v>
      </c>
      <c r="H14" s="54"/>
      <c r="I14" s="55"/>
    </row>
  </sheetData>
  <mergeCells count="12">
    <mergeCell ref="C6:D6"/>
    <mergeCell ref="F6:H6"/>
    <mergeCell ref="C7:H7"/>
    <mergeCell ref="G8:H8"/>
    <mergeCell ref="G9:H9"/>
    <mergeCell ref="G10:H10"/>
    <mergeCell ref="G11:H11"/>
    <mergeCell ref="G12:H12"/>
    <mergeCell ref="G13:H13"/>
    <mergeCell ref="G14:H14"/>
    <mergeCell ref="B8:B14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6" sqref="C6:H6"/>
    </sheetView>
  </sheetViews>
  <sheetFormatPr defaultColWidth="10" defaultRowHeight="13.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20"/>
      <c r="B1" s="21" t="s">
        <v>251</v>
      </c>
      <c r="C1" s="20"/>
      <c r="D1" s="20"/>
      <c r="F1" s="20"/>
      <c r="G1" s="20"/>
      <c r="H1" s="20"/>
    </row>
    <row r="2" ht="64.65" customHeight="1" spans="1:8">
      <c r="A2" s="20"/>
      <c r="B2" s="22" t="s">
        <v>252</v>
      </c>
      <c r="C2" s="22"/>
      <c r="D2" s="22"/>
      <c r="E2" s="22"/>
      <c r="F2" s="22"/>
      <c r="G2" s="22"/>
      <c r="H2" s="22"/>
    </row>
    <row r="3" ht="29.3" customHeight="1" spans="1:8">
      <c r="B3" s="23" t="s">
        <v>253</v>
      </c>
      <c r="C3" s="24"/>
      <c r="D3" s="24"/>
      <c r="E3" s="24"/>
      <c r="F3" s="24"/>
      <c r="G3" s="24"/>
      <c r="H3" s="25" t="s">
        <v>2</v>
      </c>
    </row>
    <row r="4" ht="31.05" customHeight="1" spans="1:8">
      <c r="B4" s="26" t="s">
        <v>254</v>
      </c>
      <c r="C4" s="27"/>
      <c r="D4" s="27"/>
      <c r="E4" s="27"/>
      <c r="F4" s="28" t="s">
        <v>255</v>
      </c>
      <c r="G4" s="29"/>
      <c r="H4" s="29"/>
    </row>
    <row r="5" ht="31.05" customHeight="1" spans="1:8">
      <c r="B5" s="26" t="s">
        <v>256</v>
      </c>
      <c r="C5" s="30" t="s">
        <v>257</v>
      </c>
      <c r="D5" s="30"/>
      <c r="E5" s="30"/>
      <c r="F5" s="30"/>
      <c r="G5" s="30"/>
      <c r="H5" s="30"/>
    </row>
    <row r="6" ht="41.4" customHeight="1" spans="1:8">
      <c r="B6" s="26" t="s">
        <v>258</v>
      </c>
      <c r="C6" s="31"/>
      <c r="D6" s="31"/>
      <c r="E6" s="31"/>
      <c r="F6" s="31"/>
      <c r="G6" s="31"/>
      <c r="H6" s="31"/>
    </row>
    <row r="7" ht="43.1" customHeight="1" spans="1:8">
      <c r="B7" s="26" t="s">
        <v>259</v>
      </c>
      <c r="C7" s="31"/>
      <c r="D7" s="31"/>
      <c r="E7" s="31"/>
      <c r="F7" s="31"/>
      <c r="G7" s="31"/>
      <c r="H7" s="31"/>
    </row>
    <row r="8" ht="39.65" customHeight="1" spans="1:8">
      <c r="B8" s="26" t="s">
        <v>260</v>
      </c>
      <c r="C8" s="31"/>
      <c r="D8" s="31"/>
      <c r="E8" s="31"/>
      <c r="F8" s="31"/>
      <c r="G8" s="31"/>
      <c r="H8" s="31"/>
    </row>
    <row r="9" ht="19.8" customHeight="1" spans="1:8">
      <c r="B9" s="26" t="s">
        <v>235</v>
      </c>
      <c r="C9" s="28" t="s">
        <v>261</v>
      </c>
      <c r="D9" s="28" t="s">
        <v>237</v>
      </c>
      <c r="E9" s="28" t="s">
        <v>239</v>
      </c>
      <c r="F9" s="28" t="s">
        <v>240</v>
      </c>
      <c r="G9" s="28" t="s">
        <v>238</v>
      </c>
      <c r="H9" s="28" t="s">
        <v>262</v>
      </c>
    </row>
    <row r="10" ht="18.95" customHeight="1" spans="1:8">
      <c r="B10" s="26"/>
      <c r="C10" s="32"/>
      <c r="D10" s="27"/>
      <c r="E10" s="27"/>
      <c r="F10" s="33"/>
      <c r="G10" s="27"/>
      <c r="H10" s="27"/>
    </row>
    <row r="11" spans="1:8">
      <c r="B11" s="34" t="s">
        <v>263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G4" sqref="G4:H4"/>
    </sheetView>
  </sheetViews>
  <sheetFormatPr defaultColWidth="9" defaultRowHeight="13.5"/>
  <cols>
    <col min="1" max="1" width="17.5" customWidth="1"/>
    <col min="2" max="2" width="19" customWidth="1"/>
    <col min="3" max="3" width="20.5" customWidth="1"/>
    <col min="4" max="4" width="15.75" customWidth="1"/>
    <col min="5" max="5" width="11.75" customWidth="1"/>
    <col min="6" max="6" width="11" customWidth="1"/>
    <col min="7" max="7" width="9.625" customWidth="1"/>
    <col min="8" max="8" width="10.75" customWidth="1"/>
    <col min="9" max="9" width="14.125" customWidth="1"/>
  </cols>
  <sheetData>
    <row r="1" ht="27" customHeight="1" spans="1:9">
      <c r="A1" s="1" t="s">
        <v>264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265</v>
      </c>
      <c r="B2" s="3"/>
      <c r="C2" s="3"/>
      <c r="D2" s="3"/>
      <c r="E2" s="3"/>
      <c r="F2" s="3"/>
      <c r="G2" s="3"/>
      <c r="H2" s="3"/>
      <c r="I2" s="3"/>
    </row>
    <row r="3" ht="27" customHeight="1" spans="1:9">
      <c r="A3" s="3"/>
      <c r="B3" s="3"/>
      <c r="C3" s="3"/>
      <c r="D3" s="3"/>
      <c r="E3" s="3"/>
      <c r="F3" s="3"/>
      <c r="G3" s="3"/>
      <c r="H3" s="3"/>
      <c r="I3" s="4" t="s">
        <v>2</v>
      </c>
    </row>
    <row r="4" ht="27" customHeight="1" spans="1:9">
      <c r="A4" s="5" t="s">
        <v>266</v>
      </c>
      <c r="B4" s="6" t="s">
        <v>267</v>
      </c>
      <c r="C4" s="6"/>
      <c r="D4" s="5" t="s">
        <v>268</v>
      </c>
      <c r="E4" s="6" t="s">
        <v>269</v>
      </c>
      <c r="F4" s="6"/>
      <c r="G4" s="7" t="s">
        <v>270</v>
      </c>
      <c r="H4" s="7"/>
      <c r="I4" s="8" t="s">
        <v>271</v>
      </c>
    </row>
    <row r="5" ht="27" customHeight="1" spans="1:9">
      <c r="A5" s="5" t="s">
        <v>272</v>
      </c>
      <c r="B5" s="6" t="s">
        <v>273</v>
      </c>
      <c r="C5" s="6"/>
      <c r="D5" s="5" t="s">
        <v>274</v>
      </c>
      <c r="E5" s="9"/>
      <c r="F5" s="9"/>
      <c r="G5" s="7" t="s">
        <v>275</v>
      </c>
      <c r="H5" s="7"/>
      <c r="I5" s="10">
        <v>48</v>
      </c>
    </row>
    <row r="6" ht="27" customHeight="1" spans="1:9">
      <c r="A6" s="5" t="s">
        <v>276</v>
      </c>
      <c r="B6" s="6">
        <v>10</v>
      </c>
      <c r="C6" s="6"/>
      <c r="D6" s="5" t="s">
        <v>277</v>
      </c>
      <c r="E6" s="9"/>
      <c r="F6" s="9"/>
      <c r="G6" s="7" t="s">
        <v>278</v>
      </c>
      <c r="H6" s="7" t="s">
        <v>279</v>
      </c>
      <c r="I6" s="10">
        <v>48</v>
      </c>
    </row>
    <row r="7" ht="27" customHeight="1" spans="1:9">
      <c r="A7" s="11" t="s">
        <v>280</v>
      </c>
      <c r="B7" s="12" t="s">
        <v>281</v>
      </c>
      <c r="C7" s="12"/>
      <c r="D7" s="12"/>
      <c r="E7" s="12"/>
      <c r="F7" s="12"/>
      <c r="G7" s="7" t="s">
        <v>282</v>
      </c>
      <c r="H7" s="7"/>
      <c r="I7" s="5"/>
    </row>
    <row r="8" ht="27" customHeight="1" spans="1:9">
      <c r="A8" s="11"/>
      <c r="B8" s="12"/>
      <c r="C8" s="12"/>
      <c r="D8" s="12"/>
      <c r="E8" s="12"/>
      <c r="F8" s="12"/>
      <c r="G8" s="7" t="s">
        <v>283</v>
      </c>
      <c r="H8" s="7"/>
      <c r="I8" s="5"/>
    </row>
    <row r="9" ht="27" customHeight="1" spans="1:9">
      <c r="A9" s="11"/>
      <c r="B9" s="12"/>
      <c r="C9" s="12"/>
      <c r="D9" s="12"/>
      <c r="E9" s="12"/>
      <c r="F9" s="12"/>
      <c r="G9" s="7" t="s">
        <v>284</v>
      </c>
      <c r="H9" s="7"/>
      <c r="I9" s="5"/>
    </row>
    <row r="10" ht="27" customHeight="1" spans="1:9">
      <c r="A10" s="11"/>
      <c r="B10" s="12"/>
      <c r="C10" s="12"/>
      <c r="D10" s="12"/>
      <c r="E10" s="12"/>
      <c r="F10" s="12"/>
      <c r="G10" s="7" t="s">
        <v>285</v>
      </c>
      <c r="H10" s="7"/>
      <c r="I10" s="5"/>
    </row>
    <row r="11" ht="27" customHeight="1" spans="1:9">
      <c r="A11" s="9" t="s">
        <v>286</v>
      </c>
      <c r="B11" s="9" t="s">
        <v>287</v>
      </c>
      <c r="C11" s="9" t="s">
        <v>288</v>
      </c>
      <c r="D11" s="9" t="s">
        <v>239</v>
      </c>
      <c r="E11" s="9" t="s">
        <v>240</v>
      </c>
      <c r="F11" s="9" t="s">
        <v>289</v>
      </c>
      <c r="G11" s="9" t="s">
        <v>290</v>
      </c>
      <c r="H11" s="9" t="s">
        <v>291</v>
      </c>
      <c r="I11" s="9"/>
    </row>
    <row r="12" ht="27" customHeight="1" spans="1:9">
      <c r="A12" s="9" t="s">
        <v>292</v>
      </c>
      <c r="B12" s="9" t="s">
        <v>293</v>
      </c>
      <c r="C12" s="13" t="s">
        <v>294</v>
      </c>
      <c r="D12" s="14" t="s">
        <v>295</v>
      </c>
      <c r="E12" s="15">
        <v>90</v>
      </c>
      <c r="F12" s="14" t="s">
        <v>245</v>
      </c>
      <c r="G12" s="14">
        <v>40</v>
      </c>
      <c r="H12" s="16" t="s">
        <v>296</v>
      </c>
      <c r="I12" s="17"/>
    </row>
    <row r="13" ht="27" customHeight="1" spans="1:9">
      <c r="A13" s="9" t="s">
        <v>297</v>
      </c>
      <c r="B13" s="9" t="s">
        <v>298</v>
      </c>
      <c r="C13" s="13" t="s">
        <v>299</v>
      </c>
      <c r="D13" s="18" t="s">
        <v>295</v>
      </c>
      <c r="E13" s="19">
        <v>10</v>
      </c>
      <c r="F13" s="18" t="s">
        <v>242</v>
      </c>
      <c r="G13" s="18">
        <v>40</v>
      </c>
      <c r="H13" s="16" t="s">
        <v>296</v>
      </c>
      <c r="I13" s="17"/>
    </row>
    <row r="14" ht="27" customHeight="1" spans="1:9">
      <c r="A14" s="9" t="s">
        <v>300</v>
      </c>
      <c r="B14" s="9" t="s">
        <v>300</v>
      </c>
      <c r="C14" s="13" t="s">
        <v>301</v>
      </c>
      <c r="D14" s="18" t="s">
        <v>295</v>
      </c>
      <c r="E14" s="19">
        <v>95</v>
      </c>
      <c r="F14" s="18" t="s">
        <v>245</v>
      </c>
      <c r="G14" s="18">
        <v>10</v>
      </c>
      <c r="H14" s="16" t="s">
        <v>296</v>
      </c>
      <c r="I14" s="17"/>
    </row>
  </sheetData>
  <mergeCells count="19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B25" sqref="B25:F30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20"/>
      <c r="B1" s="21" t="s">
        <v>28</v>
      </c>
      <c r="C1" s="20"/>
      <c r="D1" s="20"/>
      <c r="E1" s="20"/>
      <c r="F1" s="20"/>
    </row>
    <row r="2" ht="16.35" customHeight="1" spans="1:6">
      <c r="B2" s="101" t="s">
        <v>29</v>
      </c>
      <c r="C2" s="101"/>
      <c r="D2" s="101"/>
      <c r="E2" s="101"/>
      <c r="F2" s="101"/>
    </row>
    <row r="3" ht="16.35" customHeight="1" spans="1:6">
      <c r="B3" s="101"/>
      <c r="C3" s="101"/>
      <c r="D3" s="101"/>
      <c r="E3" s="101"/>
      <c r="F3" s="101"/>
    </row>
    <row r="4" ht="16.35" customHeight="1" spans="1:6">
      <c r="B4" s="20"/>
      <c r="C4" s="20"/>
      <c r="D4" s="20"/>
      <c r="E4" s="20"/>
      <c r="F4" s="20"/>
    </row>
    <row r="5" ht="20.7" customHeight="1" spans="1:6">
      <c r="B5" s="20"/>
      <c r="C5" s="20"/>
      <c r="D5" s="20"/>
      <c r="E5" s="20"/>
      <c r="F5" s="57" t="s">
        <v>2</v>
      </c>
    </row>
    <row r="6" ht="34.5" customHeight="1" spans="1:6">
      <c r="B6" s="102" t="s">
        <v>30</v>
      </c>
      <c r="C6" s="102"/>
      <c r="D6" s="102" t="s">
        <v>31</v>
      </c>
      <c r="E6" s="102"/>
      <c r="F6" s="102"/>
    </row>
    <row r="7" ht="29.3" customHeight="1" spans="1:6">
      <c r="B7" s="102" t="s">
        <v>32</v>
      </c>
      <c r="C7" s="102" t="s">
        <v>33</v>
      </c>
      <c r="D7" s="102" t="s">
        <v>34</v>
      </c>
      <c r="E7" s="102" t="s">
        <v>35</v>
      </c>
      <c r="F7" s="102" t="s">
        <v>36</v>
      </c>
    </row>
    <row r="8" ht="18.95" customHeight="1" spans="1:6">
      <c r="B8" s="59" t="s">
        <v>7</v>
      </c>
      <c r="C8" s="59"/>
      <c r="D8" s="103">
        <f>E8+F8</f>
        <v>825.38</v>
      </c>
      <c r="E8" s="103">
        <f>E9+E17+E22+E28</f>
        <v>391.98</v>
      </c>
      <c r="F8" s="103">
        <f>388.4+45</f>
        <v>433.4</v>
      </c>
    </row>
    <row r="9" ht="18.95" customHeight="1" spans="1:6">
      <c r="B9" s="32" t="s">
        <v>37</v>
      </c>
      <c r="C9" s="93" t="s">
        <v>14</v>
      </c>
      <c r="D9" s="76">
        <f>E9+F9</f>
        <v>628.2</v>
      </c>
      <c r="E9" s="76">
        <f>237.36+2.44</f>
        <v>239.8</v>
      </c>
      <c r="F9" s="76">
        <v>388.4</v>
      </c>
    </row>
    <row r="10" ht="18.95" customHeight="1" spans="1:6">
      <c r="B10" s="81" t="s">
        <v>38</v>
      </c>
      <c r="C10" s="31" t="s">
        <v>39</v>
      </c>
      <c r="D10" s="76">
        <f>E10+F10</f>
        <v>628.2</v>
      </c>
      <c r="E10" s="76">
        <f>237.36+2.44</f>
        <v>239.8</v>
      </c>
      <c r="F10" s="76">
        <v>388.4</v>
      </c>
    </row>
    <row r="11" ht="18.95" customHeight="1" spans="1:6">
      <c r="B11" s="81" t="s">
        <v>40</v>
      </c>
      <c r="C11" s="31" t="s">
        <v>41</v>
      </c>
      <c r="D11" s="76">
        <f>E11</f>
        <v>239.8</v>
      </c>
      <c r="E11" s="76">
        <f>237.36+2.44</f>
        <v>239.8</v>
      </c>
      <c r="F11" s="76"/>
    </row>
    <row r="12" ht="18.95" customHeight="1" spans="1:6">
      <c r="B12" s="81" t="s">
        <v>42</v>
      </c>
      <c r="C12" s="31" t="s">
        <v>43</v>
      </c>
      <c r="D12" s="76">
        <v>143</v>
      </c>
      <c r="E12" s="76"/>
      <c r="F12" s="76">
        <v>143</v>
      </c>
    </row>
    <row r="13" ht="18.95" customHeight="1" spans="1:6">
      <c r="B13" s="81" t="s">
        <v>44</v>
      </c>
      <c r="C13" s="31" t="s">
        <v>45</v>
      </c>
      <c r="D13" s="76">
        <v>48</v>
      </c>
      <c r="E13" s="76"/>
      <c r="F13" s="76">
        <v>48</v>
      </c>
    </row>
    <row r="14" ht="18.95" customHeight="1" spans="1:6">
      <c r="B14" s="81" t="s">
        <v>46</v>
      </c>
      <c r="C14" s="31" t="s">
        <v>47</v>
      </c>
      <c r="D14" s="76">
        <v>163.9</v>
      </c>
      <c r="E14" s="76"/>
      <c r="F14" s="76">
        <v>163.9</v>
      </c>
    </row>
    <row r="15" ht="18.95" customHeight="1" spans="1:6">
      <c r="B15" s="81" t="s">
        <v>48</v>
      </c>
      <c r="C15" s="31" t="s">
        <v>49</v>
      </c>
      <c r="D15" s="76">
        <v>10</v>
      </c>
      <c r="E15" s="76"/>
      <c r="F15" s="76">
        <v>10</v>
      </c>
    </row>
    <row r="16" ht="18.95" customHeight="1" spans="1:6">
      <c r="B16" s="81" t="s">
        <v>50</v>
      </c>
      <c r="C16" s="31" t="s">
        <v>51</v>
      </c>
      <c r="D16" s="76">
        <v>23.5</v>
      </c>
      <c r="E16" s="76"/>
      <c r="F16" s="76">
        <v>23.5</v>
      </c>
    </row>
    <row r="17" ht="18.95" customHeight="1" spans="2:6">
      <c r="B17" s="32" t="s">
        <v>52</v>
      </c>
      <c r="C17" s="93" t="s">
        <v>16</v>
      </c>
      <c r="D17" s="76">
        <f>E17</f>
        <v>106.43</v>
      </c>
      <c r="E17" s="76">
        <v>106.43</v>
      </c>
      <c r="F17" s="76"/>
    </row>
    <row r="18" ht="18.95" customHeight="1" spans="2:6">
      <c r="B18" s="81" t="s">
        <v>53</v>
      </c>
      <c r="C18" s="31" t="s">
        <v>54</v>
      </c>
      <c r="D18" s="76">
        <f>E18</f>
        <v>106.43</v>
      </c>
      <c r="E18" s="76">
        <v>106.43</v>
      </c>
      <c r="F18" s="76"/>
    </row>
    <row r="19" ht="18.95" customHeight="1" spans="2:6">
      <c r="B19" s="81" t="s">
        <v>55</v>
      </c>
      <c r="C19" s="31" t="s">
        <v>56</v>
      </c>
      <c r="D19" s="76">
        <f>E19</f>
        <v>60.87</v>
      </c>
      <c r="E19" s="76">
        <f>59.45+1.42</f>
        <v>60.87</v>
      </c>
      <c r="F19" s="76"/>
    </row>
    <row r="20" ht="18.95" customHeight="1" spans="2:6">
      <c r="B20" s="81" t="s">
        <v>57</v>
      </c>
      <c r="C20" s="31" t="s">
        <v>58</v>
      </c>
      <c r="D20" s="76">
        <f>E20</f>
        <v>30.38</v>
      </c>
      <c r="E20" s="76">
        <f>29.89+0.49</f>
        <v>30.38</v>
      </c>
      <c r="F20" s="76"/>
    </row>
    <row r="21" ht="18.95" customHeight="1" spans="2:6">
      <c r="B21" s="81" t="s">
        <v>59</v>
      </c>
      <c r="C21" s="31" t="s">
        <v>60</v>
      </c>
      <c r="D21" s="76">
        <f>E21</f>
        <v>15.18</v>
      </c>
      <c r="E21" s="76">
        <f>14.94+0.17+0.07</f>
        <v>15.18</v>
      </c>
      <c r="F21" s="76"/>
    </row>
    <row r="22" ht="18.95" customHeight="1" spans="2:6">
      <c r="B22" s="32" t="s">
        <v>61</v>
      </c>
      <c r="C22" s="93" t="s">
        <v>18</v>
      </c>
      <c r="D22" s="76">
        <f t="shared" ref="D22:D24" si="0">18.68+1.09</f>
        <v>19.77</v>
      </c>
      <c r="E22" s="76">
        <f>18.68+1.09</f>
        <v>19.77</v>
      </c>
      <c r="F22" s="76"/>
    </row>
    <row r="23" ht="18.95" customHeight="1" spans="2:6">
      <c r="B23" s="81" t="s">
        <v>62</v>
      </c>
      <c r="C23" s="31" t="s">
        <v>63</v>
      </c>
      <c r="D23" s="76">
        <f t="shared" si="0"/>
        <v>19.77</v>
      </c>
      <c r="E23" s="76">
        <f>18.68+1.09</f>
        <v>19.77</v>
      </c>
      <c r="F23" s="76"/>
    </row>
    <row r="24" ht="18.95" customHeight="1" spans="2:6">
      <c r="B24" s="81" t="s">
        <v>64</v>
      </c>
      <c r="C24" s="31" t="s">
        <v>65</v>
      </c>
      <c r="D24" s="76">
        <f t="shared" si="0"/>
        <v>19.77</v>
      </c>
      <c r="E24" s="76">
        <f>18.68+1.09</f>
        <v>19.77</v>
      </c>
      <c r="F24" s="76"/>
    </row>
    <row r="25" ht="18.95" customHeight="1" spans="2:6">
      <c r="B25" s="81">
        <v>213</v>
      </c>
      <c r="C25" s="31" t="s">
        <v>20</v>
      </c>
      <c r="D25" s="76">
        <v>45</v>
      </c>
      <c r="E25" s="76"/>
      <c r="F25" s="76">
        <v>45</v>
      </c>
    </row>
    <row r="26" ht="18.95" customHeight="1" spans="2:6">
      <c r="B26" s="32">
        <v>21305</v>
      </c>
      <c r="C26" s="93" t="s">
        <v>66</v>
      </c>
      <c r="D26" s="76">
        <v>45</v>
      </c>
      <c r="E26" s="76"/>
      <c r="F26" s="76">
        <v>45</v>
      </c>
    </row>
    <row r="27" ht="18.95" customHeight="1" spans="2:6">
      <c r="B27" s="32">
        <v>2130505</v>
      </c>
      <c r="C27" s="93" t="s">
        <v>67</v>
      </c>
      <c r="D27" s="76">
        <v>45</v>
      </c>
      <c r="E27" s="76"/>
      <c r="F27" s="76">
        <v>45</v>
      </c>
    </row>
    <row r="28" ht="18.95" customHeight="1" spans="2:6">
      <c r="B28" s="32" t="s">
        <v>68</v>
      </c>
      <c r="C28" s="93" t="s">
        <v>19</v>
      </c>
      <c r="D28" s="82">
        <f t="shared" ref="D28:D30" si="1">24.94+0.7+0.34</f>
        <v>25.98</v>
      </c>
      <c r="E28" s="82">
        <f t="shared" ref="E28:E30" si="2">24.94+0.7+0.34</f>
        <v>25.98</v>
      </c>
      <c r="F28" s="76"/>
    </row>
    <row r="29" ht="18.95" customHeight="1" spans="2:6">
      <c r="B29" s="81" t="s">
        <v>69</v>
      </c>
      <c r="C29" s="31" t="s">
        <v>70</v>
      </c>
      <c r="D29" s="82">
        <f t="shared" si="1"/>
        <v>25.98</v>
      </c>
      <c r="E29" s="82">
        <f t="shared" si="2"/>
        <v>25.98</v>
      </c>
      <c r="F29" s="76"/>
    </row>
    <row r="30" ht="18.95" customHeight="1" spans="2:6">
      <c r="B30" s="81" t="s">
        <v>71</v>
      </c>
      <c r="C30" s="31" t="s">
        <v>72</v>
      </c>
      <c r="D30" s="82">
        <f t="shared" si="1"/>
        <v>25.98</v>
      </c>
      <c r="E30" s="82">
        <f t="shared" si="2"/>
        <v>25.98</v>
      </c>
      <c r="F30" s="76"/>
    </row>
    <row r="31" ht="23.25" customHeight="1" spans="2:6">
      <c r="B31" s="104" t="s">
        <v>73</v>
      </c>
      <c r="C31" s="104"/>
      <c r="D31" s="104"/>
      <c r="E31" s="104"/>
      <c r="F31" s="104"/>
    </row>
  </sheetData>
  <mergeCells count="5">
    <mergeCell ref="B6:C6"/>
    <mergeCell ref="D6:F6"/>
    <mergeCell ref="B8:C8"/>
    <mergeCell ref="B31:F31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E19" sqref="E19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20"/>
      <c r="B1" s="100" t="s">
        <v>74</v>
      </c>
      <c r="C1" s="87"/>
      <c r="D1" s="87"/>
      <c r="E1" s="87"/>
      <c r="F1" s="87"/>
    </row>
    <row r="2" ht="16.35" customHeight="1" spans="1:6">
      <c r="B2" s="90" t="s">
        <v>75</v>
      </c>
      <c r="C2" s="90"/>
      <c r="D2" s="90"/>
      <c r="E2" s="90"/>
      <c r="F2" s="90"/>
    </row>
    <row r="3" ht="16.35" customHeight="1" spans="1:6">
      <c r="B3" s="90"/>
      <c r="C3" s="90"/>
      <c r="D3" s="90"/>
      <c r="E3" s="90"/>
      <c r="F3" s="90"/>
    </row>
    <row r="4" ht="16.35" customHeight="1" spans="1:6">
      <c r="B4" s="87"/>
      <c r="C4" s="87"/>
      <c r="D4" s="87"/>
      <c r="E4" s="87"/>
      <c r="F4" s="87"/>
    </row>
    <row r="5" ht="19.8" customHeight="1" spans="1:6">
      <c r="B5" s="87"/>
      <c r="C5" s="87"/>
      <c r="D5" s="87"/>
      <c r="E5" s="87"/>
      <c r="F5" s="57" t="s">
        <v>2</v>
      </c>
    </row>
    <row r="6" ht="36.2" customHeight="1" spans="1:6">
      <c r="B6" s="91" t="s">
        <v>76</v>
      </c>
      <c r="C6" s="91"/>
      <c r="D6" s="91" t="s">
        <v>77</v>
      </c>
      <c r="E6" s="91"/>
      <c r="F6" s="91"/>
    </row>
    <row r="7" ht="27.6" customHeight="1" spans="1:6">
      <c r="B7" s="91" t="s">
        <v>78</v>
      </c>
      <c r="C7" s="91" t="s">
        <v>33</v>
      </c>
      <c r="D7" s="91" t="s">
        <v>34</v>
      </c>
      <c r="E7" s="91" t="s">
        <v>79</v>
      </c>
      <c r="F7" s="91" t="s">
        <v>80</v>
      </c>
    </row>
    <row r="8" ht="18.95" customHeight="1" spans="1:6">
      <c r="B8" s="92" t="s">
        <v>7</v>
      </c>
      <c r="C8" s="92"/>
      <c r="D8" s="60">
        <f>E8+F8</f>
        <v>391.98</v>
      </c>
      <c r="E8" s="60">
        <f>E9+E28</f>
        <v>341.11</v>
      </c>
      <c r="F8" s="60">
        <f>F18</f>
        <v>50.87</v>
      </c>
    </row>
    <row r="9" ht="18.95" customHeight="1" spans="1:6">
      <c r="B9" s="81" t="s">
        <v>81</v>
      </c>
      <c r="C9" s="31" t="s">
        <v>82</v>
      </c>
      <c r="D9" s="61">
        <f>SUM(D10:D17)</f>
        <v>282.19</v>
      </c>
      <c r="E9" s="61">
        <f>SUM(E10:E17)</f>
        <v>282.19</v>
      </c>
      <c r="F9" s="61"/>
    </row>
    <row r="10" ht="18.95" customHeight="1" spans="1:6">
      <c r="B10" s="81" t="s">
        <v>83</v>
      </c>
      <c r="C10" s="31" t="s">
        <v>84</v>
      </c>
      <c r="D10" s="61">
        <v>70.22</v>
      </c>
      <c r="E10" s="61">
        <v>70.22</v>
      </c>
      <c r="F10" s="61"/>
    </row>
    <row r="11" ht="18.95" customHeight="1" spans="1:6">
      <c r="B11" s="81" t="s">
        <v>85</v>
      </c>
      <c r="C11" s="31" t="s">
        <v>86</v>
      </c>
      <c r="D11" s="61">
        <v>53.12</v>
      </c>
      <c r="E11" s="61">
        <v>53.12</v>
      </c>
      <c r="F11" s="61"/>
    </row>
    <row r="12" ht="18.95" customHeight="1" spans="1:6">
      <c r="B12" s="81" t="s">
        <v>87</v>
      </c>
      <c r="C12" s="31" t="s">
        <v>88</v>
      </c>
      <c r="D12" s="61">
        <f>64.17+0.86+1.24</f>
        <v>66.27</v>
      </c>
      <c r="E12" s="61">
        <f>64.17+0.86+1.24</f>
        <v>66.27</v>
      </c>
      <c r="F12" s="61"/>
    </row>
    <row r="13" ht="18.95" customHeight="1" spans="1:6">
      <c r="B13" s="81" t="s">
        <v>89</v>
      </c>
      <c r="C13" s="31" t="s">
        <v>90</v>
      </c>
      <c r="D13" s="61">
        <f>29.89+0.49</f>
        <v>30.38</v>
      </c>
      <c r="E13" s="61">
        <f>29.89+0.49</f>
        <v>30.38</v>
      </c>
      <c r="F13" s="61"/>
    </row>
    <row r="14" ht="18.95" customHeight="1" spans="1:6">
      <c r="B14" s="81" t="s">
        <v>91</v>
      </c>
      <c r="C14" s="31" t="s">
        <v>92</v>
      </c>
      <c r="D14" s="61">
        <f>14.94+0.17+0.07</f>
        <v>15.18</v>
      </c>
      <c r="E14" s="61">
        <f>14.94+0.17+0.07</f>
        <v>15.18</v>
      </c>
      <c r="F14" s="61"/>
    </row>
    <row r="15" ht="18.95" customHeight="1" spans="1:6">
      <c r="B15" s="81" t="s">
        <v>93</v>
      </c>
      <c r="C15" s="31" t="s">
        <v>94</v>
      </c>
      <c r="D15" s="61">
        <v>19.77</v>
      </c>
      <c r="E15" s="61">
        <v>19.77</v>
      </c>
      <c r="F15" s="61"/>
    </row>
    <row r="16" ht="18.95" customHeight="1" spans="1:6">
      <c r="B16" s="81" t="s">
        <v>95</v>
      </c>
      <c r="C16" s="31" t="s">
        <v>96</v>
      </c>
      <c r="D16" s="61">
        <f>0.93+0.34</f>
        <v>1.27</v>
      </c>
      <c r="E16" s="61">
        <f>0.93+0.34</f>
        <v>1.27</v>
      </c>
      <c r="F16" s="61"/>
    </row>
    <row r="17" ht="18.95" customHeight="1" spans="2:6">
      <c r="B17" s="81" t="s">
        <v>97</v>
      </c>
      <c r="C17" s="31" t="s">
        <v>98</v>
      </c>
      <c r="D17" s="61">
        <f>24.94+0.7+0.34</f>
        <v>25.98</v>
      </c>
      <c r="E17" s="61">
        <f>24.94+0.7+0.34</f>
        <v>25.98</v>
      </c>
      <c r="F17" s="61"/>
    </row>
    <row r="18" ht="18.95" customHeight="1" spans="2:6">
      <c r="B18" s="81" t="s">
        <v>99</v>
      </c>
      <c r="C18" s="31" t="s">
        <v>100</v>
      </c>
      <c r="D18" s="61">
        <f>SUM(D19:D27)</f>
        <v>50.87</v>
      </c>
      <c r="E18" s="61"/>
      <c r="F18" s="61">
        <f>SUM(F19:F27)</f>
        <v>50.87</v>
      </c>
    </row>
    <row r="19" ht="18.95" customHeight="1" spans="2:6">
      <c r="B19" s="81" t="s">
        <v>101</v>
      </c>
      <c r="C19" s="31" t="s">
        <v>102</v>
      </c>
      <c r="D19" s="61">
        <v>11.5</v>
      </c>
      <c r="E19" s="61"/>
      <c r="F19" s="61">
        <v>11.5</v>
      </c>
    </row>
    <row r="20" ht="18.95" customHeight="1" spans="2:6">
      <c r="B20" s="81" t="s">
        <v>103</v>
      </c>
      <c r="C20" s="31" t="s">
        <v>104</v>
      </c>
      <c r="D20" s="61">
        <v>1</v>
      </c>
      <c r="E20" s="61"/>
      <c r="F20" s="61">
        <v>1</v>
      </c>
    </row>
    <row r="21" ht="18.95" customHeight="1" spans="2:6">
      <c r="B21" s="81" t="s">
        <v>105</v>
      </c>
      <c r="C21" s="31" t="s">
        <v>106</v>
      </c>
      <c r="D21" s="61">
        <v>1</v>
      </c>
      <c r="E21" s="61"/>
      <c r="F21" s="61">
        <v>1</v>
      </c>
    </row>
    <row r="22" ht="18.95" customHeight="1" spans="2:6">
      <c r="B22" s="81" t="s">
        <v>107</v>
      </c>
      <c r="C22" s="31" t="s">
        <v>108</v>
      </c>
      <c r="D22" s="61">
        <v>7.5</v>
      </c>
      <c r="E22" s="61"/>
      <c r="F22" s="61">
        <v>7.5</v>
      </c>
    </row>
    <row r="23" ht="18.95" customHeight="1" spans="2:6">
      <c r="B23" s="81" t="s">
        <v>109</v>
      </c>
      <c r="C23" s="31" t="s">
        <v>110</v>
      </c>
      <c r="D23" s="61">
        <v>5</v>
      </c>
      <c r="E23" s="61"/>
      <c r="F23" s="61">
        <v>5</v>
      </c>
    </row>
    <row r="24" ht="18.95" customHeight="1" spans="2:6">
      <c r="B24" s="81" t="s">
        <v>111</v>
      </c>
      <c r="C24" s="31" t="s">
        <v>112</v>
      </c>
      <c r="D24" s="61">
        <v>0.84</v>
      </c>
      <c r="E24" s="61"/>
      <c r="F24" s="61">
        <v>0.84</v>
      </c>
    </row>
    <row r="25" ht="18.95" customHeight="1" spans="2:6">
      <c r="B25" s="81" t="s">
        <v>113</v>
      </c>
      <c r="C25" s="31" t="s">
        <v>114</v>
      </c>
      <c r="D25" s="61">
        <v>3.5</v>
      </c>
      <c r="E25" s="61"/>
      <c r="F25" s="61">
        <v>3.5</v>
      </c>
    </row>
    <row r="26" ht="18.95" customHeight="1" spans="2:6">
      <c r="B26" s="81" t="s">
        <v>115</v>
      </c>
      <c r="C26" s="31" t="s">
        <v>116</v>
      </c>
      <c r="D26" s="61">
        <v>13.32</v>
      </c>
      <c r="E26" s="61"/>
      <c r="F26" s="61">
        <v>13.32</v>
      </c>
    </row>
    <row r="27" ht="18.95" customHeight="1" spans="2:6">
      <c r="B27" s="81" t="s">
        <v>117</v>
      </c>
      <c r="C27" s="31" t="s">
        <v>118</v>
      </c>
      <c r="D27" s="61">
        <f>7.21</f>
        <v>7.21</v>
      </c>
      <c r="E27" s="61"/>
      <c r="F27" s="61">
        <f>7.21</f>
        <v>7.21</v>
      </c>
    </row>
    <row r="28" ht="18.95" customHeight="1" spans="2:6">
      <c r="B28" s="81" t="s">
        <v>119</v>
      </c>
      <c r="C28" s="31" t="s">
        <v>120</v>
      </c>
      <c r="D28" s="61">
        <f>57.5+1.42</f>
        <v>58.92</v>
      </c>
      <c r="E28" s="61">
        <f>57.5+1.42</f>
        <v>58.92</v>
      </c>
      <c r="F28" s="61"/>
    </row>
    <row r="29" ht="18.95" customHeight="1" spans="2:6">
      <c r="B29" s="81" t="s">
        <v>121</v>
      </c>
      <c r="C29" s="31" t="s">
        <v>122</v>
      </c>
      <c r="D29" s="61">
        <f>57.5+1.42</f>
        <v>58.92</v>
      </c>
      <c r="E29" s="61">
        <f>57.5+1.42</f>
        <v>58.92</v>
      </c>
      <c r="F29" s="61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L12" sqref="L12"/>
    </sheetView>
  </sheetViews>
  <sheetFormatPr defaultColWidth="10" defaultRowHeight="13.5"/>
  <cols>
    <col min="1" max="1" width="0.408333333333333" customWidth="1"/>
    <col min="2" max="2" width="13.625" customWidth="1"/>
    <col min="3" max="3" width="14.375" customWidth="1"/>
    <col min="4" max="4" width="16.5583333333333" customWidth="1"/>
    <col min="5" max="5" width="9.25" customWidth="1"/>
    <col min="6" max="6" width="17.775" customWidth="1"/>
    <col min="7" max="7" width="15.5" customWidth="1"/>
  </cols>
  <sheetData>
    <row r="1" ht="16.35" customHeight="1" spans="1:13">
      <c r="A1" s="20"/>
      <c r="B1" s="94" t="s">
        <v>123</v>
      </c>
    </row>
    <row r="2" ht="16.35" customHeight="1" spans="1:13">
      <c r="B2" s="95" t="s">
        <v>124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ht="16.35" customHeight="1" spans="1:13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ht="16.35" customHeight="1" spans="1:13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ht="20.7" customHeight="1" spans="1:13">
      <c r="M5" s="96" t="s">
        <v>2</v>
      </c>
    </row>
    <row r="6" ht="38.8" customHeight="1" spans="1:13">
      <c r="B6" s="97" t="s">
        <v>125</v>
      </c>
      <c r="C6" s="97"/>
      <c r="D6" s="97"/>
      <c r="E6" s="97"/>
      <c r="F6" s="97"/>
      <c r="G6" s="97"/>
      <c r="H6" s="97" t="s">
        <v>31</v>
      </c>
      <c r="I6" s="97"/>
      <c r="J6" s="97"/>
      <c r="K6" s="97"/>
      <c r="L6" s="97"/>
      <c r="M6" s="97"/>
    </row>
    <row r="7" ht="36.2" customHeight="1" spans="1:13">
      <c r="B7" s="97" t="s">
        <v>7</v>
      </c>
      <c r="C7" s="97" t="s">
        <v>126</v>
      </c>
      <c r="D7" s="97" t="s">
        <v>127</v>
      </c>
      <c r="E7" s="97"/>
      <c r="F7" s="97"/>
      <c r="G7" s="97" t="s">
        <v>128</v>
      </c>
      <c r="H7" s="97" t="s">
        <v>7</v>
      </c>
      <c r="I7" s="97" t="s">
        <v>126</v>
      </c>
      <c r="J7" s="97" t="s">
        <v>127</v>
      </c>
      <c r="K7" s="97"/>
      <c r="L7" s="97"/>
      <c r="M7" s="97" t="s">
        <v>128</v>
      </c>
    </row>
    <row r="8" ht="36.2" customHeight="1" spans="1:13">
      <c r="B8" s="97"/>
      <c r="C8" s="97"/>
      <c r="D8" s="97" t="s">
        <v>129</v>
      </c>
      <c r="E8" s="97" t="s">
        <v>130</v>
      </c>
      <c r="F8" s="97" t="s">
        <v>131</v>
      </c>
      <c r="G8" s="97"/>
      <c r="H8" s="97"/>
      <c r="I8" s="97"/>
      <c r="J8" s="97" t="s">
        <v>129</v>
      </c>
      <c r="K8" s="97" t="s">
        <v>130</v>
      </c>
      <c r="L8" s="97" t="s">
        <v>131</v>
      </c>
      <c r="M8" s="97"/>
    </row>
    <row r="9" ht="25.85" customHeight="1" spans="1:13">
      <c r="B9" s="98">
        <v>10</v>
      </c>
      <c r="C9" s="98"/>
      <c r="D9" s="98">
        <v>3.5</v>
      </c>
      <c r="E9" s="98"/>
      <c r="F9" s="98"/>
      <c r="G9" s="98">
        <v>6.5</v>
      </c>
      <c r="H9" s="99">
        <v>8.5</v>
      </c>
      <c r="I9" s="99"/>
      <c r="J9" s="99">
        <v>3.5</v>
      </c>
      <c r="K9" s="99"/>
      <c r="L9" s="99">
        <v>3.5</v>
      </c>
      <c r="M9" s="99">
        <v>5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11" sqref="D11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20"/>
      <c r="B1" s="89" t="s">
        <v>132</v>
      </c>
      <c r="C1" s="87"/>
      <c r="D1" s="87"/>
      <c r="E1" s="87"/>
      <c r="F1" s="87"/>
    </row>
    <row r="2" ht="25" customHeight="1" spans="1:6">
      <c r="B2" s="90" t="s">
        <v>133</v>
      </c>
      <c r="C2" s="90"/>
      <c r="D2" s="90"/>
      <c r="E2" s="90"/>
      <c r="F2" s="90"/>
    </row>
    <row r="3" ht="26.7" customHeight="1" spans="1:6">
      <c r="B3" s="90"/>
      <c r="C3" s="90"/>
      <c r="D3" s="90"/>
      <c r="E3" s="90"/>
      <c r="F3" s="90"/>
    </row>
    <row r="4" ht="16.35" customHeight="1" spans="1:6">
      <c r="B4" s="87"/>
      <c r="C4" s="87"/>
      <c r="D4" s="87"/>
      <c r="E4" s="87"/>
      <c r="F4" s="87"/>
    </row>
    <row r="5" ht="21.55" customHeight="1" spans="1:6">
      <c r="B5" s="87"/>
      <c r="C5" s="87"/>
      <c r="D5" s="87"/>
      <c r="E5" s="87"/>
      <c r="F5" s="57" t="s">
        <v>2</v>
      </c>
    </row>
    <row r="6" ht="33.6" customHeight="1" spans="1:6">
      <c r="B6" s="91" t="s">
        <v>32</v>
      </c>
      <c r="C6" s="91" t="s">
        <v>33</v>
      </c>
      <c r="D6" s="91" t="s">
        <v>134</v>
      </c>
      <c r="E6" s="91"/>
      <c r="F6" s="91"/>
    </row>
    <row r="7" ht="31.05" customHeight="1" spans="1:6">
      <c r="B7" s="91"/>
      <c r="C7" s="91"/>
      <c r="D7" s="91" t="s">
        <v>34</v>
      </c>
      <c r="E7" s="91" t="s">
        <v>35</v>
      </c>
      <c r="F7" s="91" t="s">
        <v>36</v>
      </c>
    </row>
    <row r="8" ht="20.7" customHeight="1" spans="1:6">
      <c r="B8" s="92" t="s">
        <v>7</v>
      </c>
      <c r="C8" s="92"/>
      <c r="D8" s="60"/>
      <c r="E8" s="60"/>
      <c r="F8" s="60"/>
    </row>
    <row r="9" ht="16.35" customHeight="1" spans="1:6">
      <c r="B9" s="32"/>
      <c r="C9" s="93"/>
      <c r="D9" s="61"/>
      <c r="E9" s="61"/>
      <c r="F9" s="61"/>
    </row>
    <row r="10" ht="16.35" customHeight="1" spans="1:6">
      <c r="B10" s="81" t="s">
        <v>135</v>
      </c>
      <c r="C10" s="31" t="s">
        <v>135</v>
      </c>
      <c r="D10" s="61"/>
      <c r="E10" s="61"/>
      <c r="F10" s="61"/>
    </row>
    <row r="11" ht="16.35" customHeight="1" spans="1:6">
      <c r="B11" s="81" t="s">
        <v>136</v>
      </c>
      <c r="C11" s="31" t="s">
        <v>136</v>
      </c>
      <c r="D11" s="61"/>
      <c r="E11" s="61"/>
      <c r="F11" s="61"/>
    </row>
    <row r="12" ht="16.35" customHeight="1" spans="1:6">
      <c r="B12" s="20" t="s">
        <v>137</v>
      </c>
      <c r="C12" s="20"/>
      <c r="D12" s="20"/>
      <c r="E12" s="20"/>
      <c r="F12" s="20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8" sqref="D8:F8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6">
      <c r="A1" s="20"/>
      <c r="C1" s="21" t="s">
        <v>138</v>
      </c>
    </row>
    <row r="2" ht="16.35" customHeight="1" spans="1:6">
      <c r="C2" s="36" t="s">
        <v>139</v>
      </c>
      <c r="D2" s="36"/>
      <c r="E2" s="36"/>
      <c r="F2" s="36"/>
    </row>
    <row r="3" ht="16.35" customHeight="1" spans="1:6">
      <c r="C3" s="36"/>
      <c r="D3" s="36"/>
      <c r="E3" s="36"/>
      <c r="F3" s="36"/>
    </row>
    <row r="4" ht="16.35" customHeight="1"/>
    <row r="5" ht="23.25" customHeight="1" spans="1:6">
      <c r="F5" s="83" t="s">
        <v>2</v>
      </c>
    </row>
    <row r="6" ht="34.5" customHeight="1" spans="1:6">
      <c r="C6" s="84" t="s">
        <v>3</v>
      </c>
      <c r="D6" s="84"/>
      <c r="E6" s="84" t="s">
        <v>4</v>
      </c>
      <c r="F6" s="84"/>
    </row>
    <row r="7" ht="32.75" customHeight="1" spans="1:6">
      <c r="C7" s="84" t="s">
        <v>5</v>
      </c>
      <c r="D7" s="84" t="s">
        <v>6</v>
      </c>
      <c r="E7" s="84" t="s">
        <v>5</v>
      </c>
      <c r="F7" s="84" t="s">
        <v>6</v>
      </c>
    </row>
    <row r="8" ht="25" customHeight="1" spans="1:6">
      <c r="C8" s="85" t="s">
        <v>7</v>
      </c>
      <c r="D8" s="86">
        <v>825.38</v>
      </c>
      <c r="E8" s="85" t="s">
        <v>7</v>
      </c>
      <c r="F8" s="86">
        <f>F9+F10+F11+F12+F13</f>
        <v>825.38</v>
      </c>
    </row>
    <row r="9" ht="20.7" customHeight="1" spans="1:6">
      <c r="B9" s="87" t="s">
        <v>140</v>
      </c>
      <c r="C9" s="66" t="s">
        <v>13</v>
      </c>
      <c r="D9" s="88">
        <v>825.38</v>
      </c>
      <c r="E9" s="66" t="s">
        <v>14</v>
      </c>
      <c r="F9" s="88">
        <v>628.2</v>
      </c>
    </row>
    <row r="10" ht="20.7" customHeight="1" spans="1:6">
      <c r="B10" s="87"/>
      <c r="C10" s="66" t="s">
        <v>15</v>
      </c>
      <c r="D10" s="88"/>
      <c r="E10" s="66" t="s">
        <v>16</v>
      </c>
      <c r="F10" s="88">
        <v>106.43</v>
      </c>
    </row>
    <row r="11" ht="20.7" customHeight="1" spans="1:6">
      <c r="B11" s="87"/>
      <c r="C11" s="66" t="s">
        <v>17</v>
      </c>
      <c r="D11" s="88"/>
      <c r="E11" s="66" t="s">
        <v>18</v>
      </c>
      <c r="F11" s="88">
        <v>19.77</v>
      </c>
    </row>
    <row r="12" ht="20.7" customHeight="1" spans="1:6">
      <c r="B12" s="87"/>
      <c r="C12" s="66" t="s">
        <v>141</v>
      </c>
      <c r="D12" s="88"/>
      <c r="E12" s="66" t="s">
        <v>19</v>
      </c>
      <c r="F12" s="88">
        <v>25.98</v>
      </c>
    </row>
    <row r="13" ht="20.7" customHeight="1" spans="1:6">
      <c r="B13" s="87"/>
      <c r="C13" s="66" t="s">
        <v>142</v>
      </c>
      <c r="D13" s="88"/>
      <c r="E13" s="66" t="s">
        <v>20</v>
      </c>
      <c r="F13" s="88">
        <v>45</v>
      </c>
    </row>
    <row r="14" ht="20.7" customHeight="1" spans="1:6">
      <c r="B14" s="87"/>
      <c r="C14" s="66" t="s">
        <v>143</v>
      </c>
      <c r="D14" s="88"/>
      <c r="E14" s="66"/>
      <c r="F14" s="88"/>
    </row>
    <row r="15" ht="20.7" customHeight="1" spans="1:6">
      <c r="B15" s="87"/>
      <c r="C15" s="66" t="s">
        <v>144</v>
      </c>
      <c r="D15" s="88"/>
      <c r="E15" s="66"/>
      <c r="F15" s="88"/>
    </row>
    <row r="16" ht="20.7" customHeight="1" spans="1:6">
      <c r="B16" s="87"/>
      <c r="C16" s="66" t="s">
        <v>145</v>
      </c>
      <c r="D16" s="88"/>
      <c r="E16" s="66"/>
      <c r="F16" s="88"/>
    </row>
    <row r="17" ht="20.7" customHeight="1" spans="2:6">
      <c r="B17" s="87"/>
      <c r="C17" s="66" t="s">
        <v>146</v>
      </c>
      <c r="D17" s="88"/>
      <c r="E17" s="66"/>
      <c r="F17" s="88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H6" sqref="H6:H7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13">
      <c r="A1" s="20"/>
      <c r="B1" s="21" t="s">
        <v>147</v>
      </c>
    </row>
    <row r="2" ht="16.35" customHeight="1" spans="1:13">
      <c r="B2" s="36" t="s">
        <v>148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16.35" customHeight="1" spans="1:1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ht="16.35" hidden="1" customHeight="1"/>
    <row r="5" ht="22.4" customHeight="1" spans="1:13">
      <c r="M5" s="57" t="s">
        <v>2</v>
      </c>
    </row>
    <row r="6" ht="36.2" customHeight="1" spans="1:13">
      <c r="B6" s="70" t="s">
        <v>149</v>
      </c>
      <c r="C6" s="70"/>
      <c r="D6" s="70" t="s">
        <v>34</v>
      </c>
      <c r="E6" s="71" t="s">
        <v>150</v>
      </c>
      <c r="F6" s="71" t="s">
        <v>151</v>
      </c>
      <c r="G6" s="71" t="s">
        <v>152</v>
      </c>
      <c r="H6" s="71" t="s">
        <v>153</v>
      </c>
      <c r="I6" s="71" t="s">
        <v>154</v>
      </c>
      <c r="J6" s="71" t="s">
        <v>155</v>
      </c>
      <c r="K6" s="71" t="s">
        <v>156</v>
      </c>
      <c r="L6" s="71" t="s">
        <v>157</v>
      </c>
      <c r="M6" s="71" t="s">
        <v>158</v>
      </c>
    </row>
    <row r="7" ht="30.15" customHeight="1" spans="1:13">
      <c r="B7" s="70" t="s">
        <v>78</v>
      </c>
      <c r="C7" s="70" t="s">
        <v>33</v>
      </c>
      <c r="D7" s="70"/>
      <c r="E7" s="71"/>
      <c r="F7" s="71"/>
      <c r="G7" s="71"/>
      <c r="H7" s="71"/>
      <c r="I7" s="71"/>
      <c r="J7" s="71"/>
      <c r="K7" s="71"/>
      <c r="L7" s="71"/>
      <c r="M7" s="71"/>
    </row>
    <row r="8" ht="20.7" customHeight="1" spans="1:13">
      <c r="B8" s="72" t="s">
        <v>7</v>
      </c>
      <c r="C8" s="72"/>
      <c r="D8" s="73">
        <f>D9+D17+D22+D25+D28</f>
        <v>825.38</v>
      </c>
      <c r="E8" s="73">
        <f>E9+E17+E22+E25+E28</f>
        <v>825.38</v>
      </c>
      <c r="F8" s="73"/>
      <c r="G8" s="73"/>
      <c r="H8" s="73"/>
      <c r="I8" s="73"/>
      <c r="J8" s="73"/>
      <c r="K8" s="73"/>
      <c r="L8" s="73"/>
      <c r="M8" s="73"/>
    </row>
    <row r="9" ht="20.7" customHeight="1" spans="1:13">
      <c r="B9" s="74" t="s">
        <v>37</v>
      </c>
      <c r="C9" s="75" t="s">
        <v>14</v>
      </c>
      <c r="D9" s="76">
        <v>628.2</v>
      </c>
      <c r="E9" s="76">
        <v>628.2</v>
      </c>
      <c r="F9" s="77"/>
      <c r="G9" s="77"/>
      <c r="H9" s="77"/>
      <c r="I9" s="77"/>
      <c r="J9" s="77"/>
      <c r="K9" s="77"/>
      <c r="L9" s="77"/>
      <c r="M9" s="77"/>
    </row>
    <row r="10" ht="18.1" customHeight="1" spans="1:13">
      <c r="B10" s="78" t="s">
        <v>159</v>
      </c>
      <c r="C10" s="79" t="s">
        <v>160</v>
      </c>
      <c r="D10" s="76">
        <v>628.2</v>
      </c>
      <c r="E10" s="76">
        <v>628.2</v>
      </c>
      <c r="F10" s="77"/>
      <c r="G10" s="77"/>
      <c r="H10" s="77"/>
      <c r="I10" s="77"/>
      <c r="J10" s="77"/>
      <c r="K10" s="77"/>
      <c r="L10" s="77"/>
      <c r="M10" s="77"/>
    </row>
    <row r="11" ht="19.8" customHeight="1" spans="1:13">
      <c r="B11" s="78" t="s">
        <v>161</v>
      </c>
      <c r="C11" s="79" t="s">
        <v>162</v>
      </c>
      <c r="D11" s="76">
        <v>239.8</v>
      </c>
      <c r="E11" s="76">
        <v>239.8</v>
      </c>
      <c r="F11" s="77"/>
      <c r="G11" s="77"/>
      <c r="H11" s="77"/>
      <c r="I11" s="77"/>
      <c r="J11" s="77"/>
      <c r="K11" s="77"/>
      <c r="L11" s="77"/>
      <c r="M11" s="77"/>
    </row>
    <row r="12" ht="19.8" customHeight="1" spans="1:13">
      <c r="B12" s="78" t="s">
        <v>163</v>
      </c>
      <c r="C12" s="79" t="s">
        <v>164</v>
      </c>
      <c r="D12" s="76">
        <v>143</v>
      </c>
      <c r="E12" s="76">
        <v>143</v>
      </c>
      <c r="F12" s="77"/>
      <c r="G12" s="77"/>
      <c r="H12" s="77"/>
      <c r="I12" s="77"/>
      <c r="J12" s="77"/>
      <c r="K12" s="77"/>
      <c r="L12" s="77"/>
      <c r="M12" s="77"/>
    </row>
    <row r="13" ht="19.8" customHeight="1" spans="1:13">
      <c r="B13" s="78" t="s">
        <v>165</v>
      </c>
      <c r="C13" s="79" t="s">
        <v>166</v>
      </c>
      <c r="D13" s="76">
        <v>48</v>
      </c>
      <c r="E13" s="76">
        <v>48</v>
      </c>
      <c r="F13" s="77"/>
      <c r="G13" s="77"/>
      <c r="H13" s="77"/>
      <c r="I13" s="77"/>
      <c r="J13" s="77"/>
      <c r="K13" s="77"/>
      <c r="L13" s="77"/>
      <c r="M13" s="77"/>
    </row>
    <row r="14" ht="19.8" customHeight="1" spans="1:13">
      <c r="B14" s="78" t="s">
        <v>167</v>
      </c>
      <c r="C14" s="79" t="s">
        <v>168</v>
      </c>
      <c r="D14" s="76">
        <v>163.9</v>
      </c>
      <c r="E14" s="76">
        <v>163.9</v>
      </c>
      <c r="F14" s="77"/>
      <c r="G14" s="77"/>
      <c r="H14" s="77"/>
      <c r="I14" s="77"/>
      <c r="J14" s="77"/>
      <c r="K14" s="77"/>
      <c r="L14" s="77"/>
      <c r="M14" s="77"/>
    </row>
    <row r="15" ht="19.8" customHeight="1" spans="1:13">
      <c r="B15" s="78" t="s">
        <v>169</v>
      </c>
      <c r="C15" s="79" t="s">
        <v>170</v>
      </c>
      <c r="D15" s="76">
        <v>10</v>
      </c>
      <c r="E15" s="76">
        <v>10</v>
      </c>
      <c r="F15" s="77"/>
      <c r="G15" s="77"/>
      <c r="H15" s="77"/>
      <c r="I15" s="77"/>
      <c r="J15" s="77"/>
      <c r="K15" s="77"/>
      <c r="L15" s="77"/>
      <c r="M15" s="77"/>
    </row>
    <row r="16" ht="19.8" customHeight="1" spans="1:13">
      <c r="B16" s="78" t="s">
        <v>171</v>
      </c>
      <c r="C16" s="79" t="s">
        <v>172</v>
      </c>
      <c r="D16" s="76">
        <v>23.5</v>
      </c>
      <c r="E16" s="76">
        <v>23.5</v>
      </c>
      <c r="F16" s="77"/>
      <c r="G16" s="77"/>
      <c r="H16" s="77"/>
      <c r="I16" s="77"/>
      <c r="J16" s="77"/>
      <c r="K16" s="77"/>
      <c r="L16" s="77"/>
      <c r="M16" s="77"/>
    </row>
    <row r="17" ht="20.7" customHeight="1" spans="2:13">
      <c r="B17" s="74" t="s">
        <v>52</v>
      </c>
      <c r="C17" s="75" t="s">
        <v>16</v>
      </c>
      <c r="D17" s="76">
        <v>106.43</v>
      </c>
      <c r="E17" s="76">
        <v>106.43</v>
      </c>
      <c r="F17" s="77"/>
      <c r="G17" s="77"/>
      <c r="H17" s="77"/>
      <c r="I17" s="77"/>
      <c r="J17" s="77"/>
      <c r="K17" s="77"/>
      <c r="L17" s="77"/>
      <c r="M17" s="77"/>
    </row>
    <row r="18" ht="18.1" customHeight="1" spans="2:13">
      <c r="B18" s="78" t="s">
        <v>173</v>
      </c>
      <c r="C18" s="79" t="s">
        <v>174</v>
      </c>
      <c r="D18" s="76">
        <v>106.43</v>
      </c>
      <c r="E18" s="76">
        <v>106.43</v>
      </c>
      <c r="F18" s="77"/>
      <c r="G18" s="77"/>
      <c r="H18" s="77"/>
      <c r="I18" s="77"/>
      <c r="J18" s="77"/>
      <c r="K18" s="77"/>
      <c r="L18" s="77"/>
      <c r="M18" s="77"/>
    </row>
    <row r="19" ht="19.8" customHeight="1" spans="2:13">
      <c r="B19" s="78" t="s">
        <v>175</v>
      </c>
      <c r="C19" s="79" t="s">
        <v>176</v>
      </c>
      <c r="D19" s="76">
        <v>60.87</v>
      </c>
      <c r="E19" s="76">
        <v>60.87</v>
      </c>
      <c r="F19" s="77"/>
      <c r="G19" s="77"/>
      <c r="H19" s="77"/>
      <c r="I19" s="77"/>
      <c r="J19" s="77"/>
      <c r="K19" s="77"/>
      <c r="L19" s="77"/>
      <c r="M19" s="77"/>
    </row>
    <row r="20" ht="19.8" customHeight="1" spans="2:13">
      <c r="B20" s="78" t="s">
        <v>177</v>
      </c>
      <c r="C20" s="79" t="s">
        <v>178</v>
      </c>
      <c r="D20" s="76">
        <v>30.38</v>
      </c>
      <c r="E20" s="76">
        <v>30.38</v>
      </c>
      <c r="F20" s="77"/>
      <c r="G20" s="77"/>
      <c r="H20" s="77"/>
      <c r="I20" s="77"/>
      <c r="J20" s="77"/>
      <c r="K20" s="77"/>
      <c r="L20" s="77"/>
      <c r="M20" s="77"/>
    </row>
    <row r="21" ht="19.8" customHeight="1" spans="2:13">
      <c r="B21" s="78" t="s">
        <v>179</v>
      </c>
      <c r="C21" s="79" t="s">
        <v>180</v>
      </c>
      <c r="D21" s="76">
        <v>15.18</v>
      </c>
      <c r="E21" s="76">
        <v>15.18</v>
      </c>
      <c r="F21" s="77"/>
      <c r="G21" s="77"/>
      <c r="H21" s="77"/>
      <c r="I21" s="77"/>
      <c r="J21" s="77"/>
      <c r="K21" s="77"/>
      <c r="L21" s="77"/>
      <c r="M21" s="77"/>
    </row>
    <row r="22" ht="20.7" customHeight="1" spans="2:13">
      <c r="B22" s="74" t="s">
        <v>61</v>
      </c>
      <c r="C22" s="75" t="s">
        <v>18</v>
      </c>
      <c r="D22" s="76">
        <v>19.77</v>
      </c>
      <c r="E22" s="76">
        <v>19.77</v>
      </c>
      <c r="F22" s="77"/>
      <c r="G22" s="77"/>
      <c r="H22" s="77"/>
      <c r="I22" s="77"/>
      <c r="J22" s="77"/>
      <c r="K22" s="77"/>
      <c r="L22" s="77"/>
      <c r="M22" s="77"/>
    </row>
    <row r="23" ht="18.1" customHeight="1" spans="2:13">
      <c r="B23" s="78" t="s">
        <v>181</v>
      </c>
      <c r="C23" s="79" t="s">
        <v>182</v>
      </c>
      <c r="D23" s="76">
        <v>19.77</v>
      </c>
      <c r="E23" s="76">
        <v>19.77</v>
      </c>
      <c r="F23" s="77"/>
      <c r="G23" s="77"/>
      <c r="H23" s="77"/>
      <c r="I23" s="77"/>
      <c r="J23" s="77"/>
      <c r="K23" s="77"/>
      <c r="L23" s="77"/>
      <c r="M23" s="77"/>
    </row>
    <row r="24" ht="19.8" customHeight="1" spans="2:13">
      <c r="B24" s="78" t="s">
        <v>183</v>
      </c>
      <c r="C24" s="80" t="s">
        <v>184</v>
      </c>
      <c r="D24" s="76">
        <v>19.77</v>
      </c>
      <c r="E24" s="76">
        <v>19.77</v>
      </c>
      <c r="F24" s="77"/>
      <c r="G24" s="77"/>
      <c r="H24" s="77"/>
      <c r="I24" s="77"/>
      <c r="J24" s="77"/>
      <c r="K24" s="77"/>
      <c r="L24" s="77"/>
      <c r="M24" s="77"/>
    </row>
    <row r="25" ht="20.7" customHeight="1" spans="2:13">
      <c r="B25" s="81">
        <v>213</v>
      </c>
      <c r="C25" s="80" t="s">
        <v>20</v>
      </c>
      <c r="D25" s="76">
        <v>45</v>
      </c>
      <c r="E25" s="76">
        <v>45</v>
      </c>
      <c r="F25" s="77"/>
      <c r="G25" s="77"/>
      <c r="H25" s="77"/>
      <c r="I25" s="77"/>
      <c r="J25" s="77"/>
      <c r="K25" s="77"/>
      <c r="L25" s="77"/>
      <c r="M25" s="77"/>
    </row>
    <row r="26" ht="20.7" customHeight="1" spans="2:13">
      <c r="B26" s="32">
        <v>21305</v>
      </c>
      <c r="C26" s="80" t="s">
        <v>66</v>
      </c>
      <c r="D26" s="76">
        <v>45</v>
      </c>
      <c r="E26" s="76">
        <v>45</v>
      </c>
      <c r="F26" s="77"/>
      <c r="G26" s="77"/>
      <c r="H26" s="77"/>
      <c r="I26" s="77"/>
      <c r="J26" s="77"/>
      <c r="K26" s="77"/>
      <c r="L26" s="77"/>
      <c r="M26" s="77"/>
    </row>
    <row r="27" ht="20.7" customHeight="1" spans="2:13">
      <c r="B27" s="32">
        <v>2130505</v>
      </c>
      <c r="C27" s="80" t="s">
        <v>67</v>
      </c>
      <c r="D27" s="76">
        <v>45</v>
      </c>
      <c r="E27" s="76">
        <v>45</v>
      </c>
      <c r="F27" s="77"/>
      <c r="G27" s="77"/>
      <c r="H27" s="77"/>
      <c r="I27" s="77"/>
      <c r="J27" s="77"/>
      <c r="K27" s="77"/>
      <c r="L27" s="77"/>
      <c r="M27" s="77"/>
    </row>
    <row r="28" ht="20.7" customHeight="1" spans="2:13">
      <c r="B28" s="74" t="s">
        <v>68</v>
      </c>
      <c r="C28" s="79" t="s">
        <v>19</v>
      </c>
      <c r="D28" s="82">
        <v>25.98</v>
      </c>
      <c r="E28" s="82">
        <v>25.98</v>
      </c>
      <c r="F28" s="77"/>
      <c r="G28" s="77"/>
      <c r="H28" s="77"/>
      <c r="I28" s="77"/>
      <c r="J28" s="77"/>
      <c r="K28" s="77"/>
      <c r="L28" s="77"/>
      <c r="M28" s="77"/>
    </row>
    <row r="29" ht="18.1" customHeight="1" spans="2:13">
      <c r="B29" s="78" t="s">
        <v>185</v>
      </c>
      <c r="C29" s="79" t="s">
        <v>186</v>
      </c>
      <c r="D29" s="82">
        <v>25.98</v>
      </c>
      <c r="E29" s="82">
        <v>25.98</v>
      </c>
      <c r="F29" s="77"/>
      <c r="G29" s="77"/>
      <c r="H29" s="77"/>
      <c r="I29" s="77"/>
      <c r="J29" s="77"/>
      <c r="K29" s="77"/>
      <c r="L29" s="77"/>
      <c r="M29" s="77"/>
    </row>
    <row r="30" ht="19.8" customHeight="1" spans="2:13">
      <c r="B30" s="78" t="s">
        <v>187</v>
      </c>
      <c r="C30" s="79" t="s">
        <v>188</v>
      </c>
      <c r="D30" s="82">
        <v>25.98</v>
      </c>
      <c r="E30" s="82">
        <v>25.98</v>
      </c>
      <c r="F30" s="77"/>
      <c r="G30" s="77"/>
      <c r="H30" s="77"/>
      <c r="I30" s="77"/>
      <c r="J30" s="77"/>
      <c r="K30" s="77"/>
      <c r="L30" s="77"/>
      <c r="M30" s="77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scale="9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D20" sqref="D20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6">
      <c r="A1" s="20"/>
      <c r="B1" s="21" t="s">
        <v>189</v>
      </c>
    </row>
    <row r="2" ht="16.35" customHeight="1" spans="1:6">
      <c r="B2" s="36" t="s">
        <v>190</v>
      </c>
      <c r="C2" s="36"/>
      <c r="D2" s="36"/>
      <c r="E2" s="36"/>
      <c r="F2" s="36"/>
    </row>
    <row r="3" ht="16.35" customHeight="1" spans="1:6">
      <c r="B3" s="36"/>
      <c r="C3" s="36"/>
      <c r="D3" s="36"/>
      <c r="E3" s="36"/>
      <c r="F3" s="36"/>
    </row>
    <row r="4" ht="16.35" customHeight="1" spans="1:6">
      <c r="B4" s="62"/>
      <c r="C4" s="62"/>
      <c r="D4" s="62"/>
      <c r="E4" s="62"/>
      <c r="F4" s="62"/>
    </row>
    <row r="5" ht="18.95" customHeight="1" spans="1:6">
      <c r="B5" s="62"/>
      <c r="C5" s="62"/>
      <c r="D5" s="62"/>
      <c r="E5" s="62"/>
      <c r="F5" s="25" t="s">
        <v>2</v>
      </c>
    </row>
    <row r="6" ht="31.9" customHeight="1" spans="1:6">
      <c r="B6" s="63" t="s">
        <v>78</v>
      </c>
      <c r="C6" s="63" t="s">
        <v>33</v>
      </c>
      <c r="D6" s="63" t="s">
        <v>34</v>
      </c>
      <c r="E6" s="63" t="s">
        <v>191</v>
      </c>
      <c r="F6" s="63" t="s">
        <v>192</v>
      </c>
    </row>
    <row r="7" ht="23.25" customHeight="1" spans="1:6">
      <c r="B7" s="28" t="s">
        <v>7</v>
      </c>
      <c r="C7" s="28"/>
      <c r="D7" s="64">
        <v>825.38</v>
      </c>
      <c r="E7" s="64">
        <v>391.98</v>
      </c>
      <c r="F7" s="64">
        <v>433.4</v>
      </c>
    </row>
    <row r="8" ht="21.55" customHeight="1" spans="1:6">
      <c r="B8" s="65" t="s">
        <v>37</v>
      </c>
      <c r="C8" s="66" t="s">
        <v>14</v>
      </c>
      <c r="D8" s="67">
        <v>628.2</v>
      </c>
      <c r="E8" s="67">
        <v>239.8</v>
      </c>
      <c r="F8" s="67">
        <v>388.4</v>
      </c>
    </row>
    <row r="9" ht="20.7" customHeight="1" spans="1:6">
      <c r="B9" s="68" t="s">
        <v>193</v>
      </c>
      <c r="C9" s="69" t="s">
        <v>194</v>
      </c>
      <c r="D9" s="67">
        <v>628.2</v>
      </c>
      <c r="E9" s="67">
        <v>239.8</v>
      </c>
      <c r="F9" s="67">
        <v>388.4</v>
      </c>
    </row>
    <row r="10" ht="20.7" customHeight="1" spans="1:6">
      <c r="B10" s="68" t="s">
        <v>195</v>
      </c>
      <c r="C10" s="69" t="s">
        <v>196</v>
      </c>
      <c r="D10" s="67">
        <v>239.8</v>
      </c>
      <c r="E10" s="67">
        <v>239.8</v>
      </c>
      <c r="F10" s="67"/>
    </row>
    <row r="11" ht="20.7" customHeight="1" spans="1:6">
      <c r="B11" s="68" t="s">
        <v>197</v>
      </c>
      <c r="C11" s="69" t="s">
        <v>198</v>
      </c>
      <c r="D11" s="67">
        <v>143</v>
      </c>
      <c r="E11" s="67"/>
      <c r="F11" s="67">
        <v>143</v>
      </c>
    </row>
    <row r="12" ht="20.7" customHeight="1" spans="1:6">
      <c r="B12" s="68" t="s">
        <v>199</v>
      </c>
      <c r="C12" s="69" t="s">
        <v>200</v>
      </c>
      <c r="D12" s="67">
        <v>48</v>
      </c>
      <c r="E12" s="67"/>
      <c r="F12" s="67">
        <v>48</v>
      </c>
    </row>
    <row r="13" ht="20.7" customHeight="1" spans="1:6">
      <c r="B13" s="68" t="s">
        <v>201</v>
      </c>
      <c r="C13" s="69" t="s">
        <v>202</v>
      </c>
      <c r="D13" s="67">
        <v>163.9</v>
      </c>
      <c r="E13" s="67"/>
      <c r="F13" s="67">
        <v>163.9</v>
      </c>
    </row>
    <row r="14" ht="20.7" customHeight="1" spans="1:6">
      <c r="B14" s="68" t="s">
        <v>203</v>
      </c>
      <c r="C14" s="69" t="s">
        <v>204</v>
      </c>
      <c r="D14" s="67">
        <v>10</v>
      </c>
      <c r="E14" s="67"/>
      <c r="F14" s="67">
        <v>10</v>
      </c>
    </row>
    <row r="15" ht="20.7" customHeight="1" spans="1:6">
      <c r="B15" s="68" t="s">
        <v>205</v>
      </c>
      <c r="C15" s="69" t="s">
        <v>206</v>
      </c>
      <c r="D15" s="67">
        <v>23.5</v>
      </c>
      <c r="E15" s="67"/>
      <c r="F15" s="67">
        <v>23.5</v>
      </c>
    </row>
    <row r="16" ht="21.55" customHeight="1" spans="1:6">
      <c r="B16" s="65" t="s">
        <v>52</v>
      </c>
      <c r="C16" s="66" t="s">
        <v>16</v>
      </c>
      <c r="D16" s="67">
        <v>106.43</v>
      </c>
      <c r="E16" s="67">
        <v>106.43</v>
      </c>
      <c r="F16" s="67"/>
    </row>
    <row r="17" ht="20.7" customHeight="1" spans="2:6">
      <c r="B17" s="68" t="s">
        <v>207</v>
      </c>
      <c r="C17" s="69" t="s">
        <v>208</v>
      </c>
      <c r="D17" s="67">
        <v>106.43</v>
      </c>
      <c r="E17" s="67">
        <v>106.43</v>
      </c>
      <c r="F17" s="67"/>
    </row>
    <row r="18" ht="20.7" customHeight="1" spans="2:6">
      <c r="B18" s="68" t="s">
        <v>209</v>
      </c>
      <c r="C18" s="69" t="s">
        <v>210</v>
      </c>
      <c r="D18" s="67">
        <v>60.87</v>
      </c>
      <c r="E18" s="67">
        <v>60.87</v>
      </c>
      <c r="F18" s="67"/>
    </row>
    <row r="19" ht="34" customHeight="1" spans="2:6">
      <c r="B19" s="68" t="s">
        <v>211</v>
      </c>
      <c r="C19" s="69" t="s">
        <v>212</v>
      </c>
      <c r="D19" s="67">
        <v>30.38</v>
      </c>
      <c r="E19" s="67">
        <v>30.38</v>
      </c>
      <c r="F19" s="67"/>
    </row>
    <row r="20" ht="32" customHeight="1" spans="2:6">
      <c r="B20" s="68" t="s">
        <v>213</v>
      </c>
      <c r="C20" s="69" t="s">
        <v>214</v>
      </c>
      <c r="D20" s="67">
        <v>15.18</v>
      </c>
      <c r="E20" s="67">
        <v>15.18</v>
      </c>
      <c r="F20" s="67"/>
    </row>
    <row r="21" ht="21.55" customHeight="1" spans="2:6">
      <c r="B21" s="65" t="s">
        <v>61</v>
      </c>
      <c r="C21" s="66" t="s">
        <v>18</v>
      </c>
      <c r="D21" s="67">
        <v>19.77</v>
      </c>
      <c r="E21" s="67">
        <v>19.77</v>
      </c>
      <c r="F21" s="67"/>
    </row>
    <row r="22" ht="20.7" customHeight="1" spans="2:6">
      <c r="B22" s="68" t="s">
        <v>215</v>
      </c>
      <c r="C22" s="69" t="s">
        <v>216</v>
      </c>
      <c r="D22" s="67">
        <v>19.77</v>
      </c>
      <c r="E22" s="67">
        <v>19.77</v>
      </c>
      <c r="F22" s="67"/>
    </row>
    <row r="23" ht="20.7" customHeight="1" spans="2:6">
      <c r="B23" s="68" t="s">
        <v>217</v>
      </c>
      <c r="C23" s="69" t="s">
        <v>218</v>
      </c>
      <c r="D23" s="67">
        <v>19.77</v>
      </c>
      <c r="E23" s="67">
        <v>19.77</v>
      </c>
      <c r="F23" s="67"/>
    </row>
    <row r="24" ht="21.55" customHeight="1" spans="2:6">
      <c r="B24" s="65">
        <v>213</v>
      </c>
      <c r="C24" s="66" t="s">
        <v>20</v>
      </c>
      <c r="D24" s="67">
        <v>45</v>
      </c>
      <c r="E24" s="67"/>
      <c r="F24" s="67">
        <v>45</v>
      </c>
    </row>
    <row r="25" ht="21.55" customHeight="1" spans="2:6">
      <c r="B25" s="65">
        <v>21305</v>
      </c>
      <c r="C25" s="66" t="s">
        <v>66</v>
      </c>
      <c r="D25" s="67">
        <v>45</v>
      </c>
      <c r="E25" s="67"/>
      <c r="F25" s="67">
        <v>45</v>
      </c>
    </row>
    <row r="26" ht="21.55" customHeight="1" spans="2:6">
      <c r="B26" s="65">
        <v>2130505</v>
      </c>
      <c r="C26" s="66" t="s">
        <v>67</v>
      </c>
      <c r="D26" s="67">
        <v>45</v>
      </c>
      <c r="E26" s="67"/>
      <c r="F26" s="67">
        <v>45</v>
      </c>
    </row>
    <row r="27" ht="21.55" customHeight="1" spans="2:6">
      <c r="B27" s="65" t="s">
        <v>68</v>
      </c>
      <c r="C27" s="66" t="s">
        <v>19</v>
      </c>
      <c r="D27" s="67">
        <v>25.98</v>
      </c>
      <c r="E27" s="67">
        <v>25.98</v>
      </c>
      <c r="F27" s="67"/>
    </row>
    <row r="28" ht="20.7" customHeight="1" spans="2:6">
      <c r="B28" s="68" t="s">
        <v>219</v>
      </c>
      <c r="C28" s="69" t="s">
        <v>220</v>
      </c>
      <c r="D28" s="67">
        <v>25.98</v>
      </c>
      <c r="E28" s="67">
        <v>25.98</v>
      </c>
      <c r="F28" s="67"/>
    </row>
    <row r="29" ht="20.7" customHeight="1" spans="2:6">
      <c r="B29" s="68" t="s">
        <v>221</v>
      </c>
      <c r="C29" s="69" t="s">
        <v>222</v>
      </c>
      <c r="D29" s="67">
        <v>25.98</v>
      </c>
      <c r="E29" s="67">
        <v>25.98</v>
      </c>
      <c r="F29" s="6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H27" sqref="H27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20"/>
      <c r="B1" s="21" t="s">
        <v>223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16.35" customHeight="1" spans="1:13">
      <c r="B2" s="56" t="s">
        <v>224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16.35" customHeight="1" spans="1:1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ht="16.35" customHeight="1" spans="1:1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ht="21.55" customHeight="1" spans="1:1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57" t="s">
        <v>2</v>
      </c>
    </row>
    <row r="6" ht="65.55" customHeight="1" spans="1:13">
      <c r="B6" s="58" t="s">
        <v>225</v>
      </c>
      <c r="C6" s="58" t="s">
        <v>5</v>
      </c>
      <c r="D6" s="58" t="s">
        <v>34</v>
      </c>
      <c r="E6" s="58" t="s">
        <v>150</v>
      </c>
      <c r="F6" s="58" t="s">
        <v>151</v>
      </c>
      <c r="G6" s="58" t="s">
        <v>152</v>
      </c>
      <c r="H6" s="58" t="s">
        <v>153</v>
      </c>
      <c r="I6" s="58" t="s">
        <v>154</v>
      </c>
      <c r="J6" s="58" t="s">
        <v>155</v>
      </c>
      <c r="K6" s="58" t="s">
        <v>156</v>
      </c>
      <c r="L6" s="58" t="s">
        <v>157</v>
      </c>
      <c r="M6" s="58" t="s">
        <v>158</v>
      </c>
    </row>
    <row r="7" ht="23.25" customHeight="1" spans="1:13">
      <c r="B7" s="59" t="s">
        <v>7</v>
      </c>
      <c r="C7" s="59"/>
      <c r="D7" s="60">
        <v>10</v>
      </c>
      <c r="E7" s="60">
        <v>10</v>
      </c>
      <c r="F7" s="60"/>
      <c r="G7" s="60"/>
      <c r="H7" s="60"/>
      <c r="I7" s="60"/>
      <c r="J7" s="60"/>
      <c r="K7" s="60"/>
      <c r="L7" s="60"/>
      <c r="M7" s="60"/>
    </row>
    <row r="8" ht="21.55" customHeight="1" spans="1:13">
      <c r="B8" s="27" t="s">
        <v>226</v>
      </c>
      <c r="C8" s="27" t="s">
        <v>227</v>
      </c>
      <c r="D8" s="61">
        <v>10</v>
      </c>
      <c r="E8" s="61">
        <v>10</v>
      </c>
      <c r="F8" s="61"/>
      <c r="G8" s="61"/>
      <c r="H8" s="61"/>
      <c r="I8" s="61"/>
      <c r="J8" s="61"/>
      <c r="K8" s="61"/>
      <c r="L8" s="61"/>
      <c r="M8" s="61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qzuser</cp:lastModifiedBy>
  <dcterms:created xsi:type="dcterms:W3CDTF">2026-02-04T13:23:00Z</dcterms:created>
  <dcterms:modified xsi:type="dcterms:W3CDTF">2026-02-10T02:18:07Z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8A31FCDC2C164F159C61645BE3723F35_12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