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360" activeTab="8"/>
  </bookViews>
  <sheets>
    <sheet name="表一" sheetId="2" r:id="rId1"/>
    <sheet name="表二" sheetId="3" r:id="rId2"/>
    <sheet name="表四" sheetId="5" r:id="rId3"/>
    <sheet name="表三" sheetId="4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  <sheet name="表十二" sheetId="13" r:id="rId12"/>
  </sheets>
  <calcPr calcId="144525"/>
</workbook>
</file>

<file path=xl/sharedStrings.xml><?xml version="1.0" encoding="utf-8"?>
<sst xmlns="http://schemas.openxmlformats.org/spreadsheetml/2006/main" count="549" uniqueCount="292">
  <si>
    <t>表一</t>
  </si>
  <si>
    <t>巫溪县林业局（本级）2024年财政拨款收支总表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</si>
  <si>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</si>
  <si>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</si>
  <si>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</si>
  <si>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</si>
  <si>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</si>
  <si>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</si>
  <si>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</si>
  <si>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</si>
  <si>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</si>
  <si>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</si>
  <si>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</si>
  <si>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</si>
  <si>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</si>
  <si>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</si>
  <si>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</si>
  <si>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</si>
  <si>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节能环保支出</t>
  </si>
  <si>
    <t>农林水支出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</si>
  <si>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</si>
  <si>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</si>
  <si>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</si>
  <si>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</si>
  <si>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</si>
  <si>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</si>
  <si>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</si>
  <si>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</si>
  <si>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注：此表中含提前下达上级转移支付专项资金，下同。</t>
  </si>
  <si>
    <t>表二</t>
  </si>
  <si>
    <t>巫溪县林业局（本级）2024年一般公共预算财政拨款支出预算表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</si>
  <si>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</si>
  <si>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</si>
  <si>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</si>
  <si>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</si>
  <si>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</si>
  <si>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</si>
  <si>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</si>
  <si>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</si>
  <si>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t xml:space="preserve"> 20805</t>
  </si>
  <si>
    <t xml:space="preserve"> 行政事业单位养老支出</t>
  </si>
  <si>
    <t xml:space="preserve">  2080501</t>
  </si>
  <si>
    <t xml:space="preserve">  行政单位离退休</t>
  </si>
  <si>
    <t xml:space="preserve">  2080505</t>
  </si>
  <si>
    <t xml:space="preserve">  机关事业单位基本养老保险缴费支出</t>
  </si>
  <si>
    <t xml:space="preserve">  2080506</t>
  </si>
  <si>
    <t xml:space="preserve">  机关事业单位职业年金缴费支出</t>
  </si>
  <si>
    <t xml:space="preserve"> 20808</t>
  </si>
  <si>
    <t xml:space="preserve"> 抚恤</t>
  </si>
  <si>
    <t xml:space="preserve">  2080801</t>
  </si>
  <si>
    <t xml:space="preserve">  死亡抚恤</t>
  </si>
  <si>
    <t>210</t>
  </si>
  <si>
    <t xml:space="preserve"> 21011</t>
  </si>
  <si>
    <r>
      <rPr>
        <sz val="10"/>
        <rFont val="方正仿宋_GBK"/>
        <charset val="134"/>
      </rPr>
      <t> 行政事业单位医疗</t>
    </r>
  </si>
  <si>
    <t xml:space="preserve">  2101101</t>
  </si>
  <si>
    <r>
      <rPr>
        <sz val="10"/>
        <rFont val="方正仿宋_GBK"/>
        <charset val="134"/>
      </rPr>
      <t>  行政单位医疗</t>
    </r>
  </si>
  <si>
    <t>211</t>
  </si>
  <si>
    <t xml:space="preserve"> </t>
  </si>
  <si>
    <t xml:space="preserve"> 21104</t>
  </si>
  <si>
    <t xml:space="preserve"> 自然生态保护</t>
  </si>
  <si>
    <t xml:space="preserve">  2110401</t>
  </si>
  <si>
    <t xml:space="preserve">  生态保护</t>
  </si>
  <si>
    <t xml:space="preserve">  2110404</t>
  </si>
  <si>
    <t xml:space="preserve">  生物及物种资源保护</t>
  </si>
  <si>
    <t xml:space="preserve">  2110406</t>
  </si>
  <si>
    <t xml:space="preserve">  自然保护地</t>
  </si>
  <si>
    <t xml:space="preserve"> 21105</t>
  </si>
  <si>
    <t xml:space="preserve"> 天然林保护</t>
  </si>
  <si>
    <t xml:space="preserve">  2110501</t>
  </si>
  <si>
    <t xml:space="preserve">  森林管护</t>
  </si>
  <si>
    <t xml:space="preserve">  2110506</t>
  </si>
  <si>
    <t xml:space="preserve">  天然林保护工程建设</t>
  </si>
  <si>
    <t xml:space="preserve">  2110599</t>
  </si>
  <si>
    <t xml:space="preserve">  其他天然林保护支出</t>
  </si>
  <si>
    <t>213</t>
  </si>
  <si>
    <t xml:space="preserve"> 21302</t>
  </si>
  <si>
    <r>
      <rPr>
        <sz val="10"/>
        <rFont val="方正仿宋_GBK"/>
        <charset val="134"/>
      </rPr>
      <t> 林业和草原</t>
    </r>
  </si>
  <si>
    <t xml:space="preserve">  2130201</t>
  </si>
  <si>
    <r>
      <rPr>
        <sz val="10"/>
        <rFont val="方正仿宋_GBK"/>
        <charset val="134"/>
      </rPr>
      <t>  行政运行</t>
    </r>
  </si>
  <si>
    <t xml:space="preserve">  2130204</t>
  </si>
  <si>
    <r>
      <rPr>
        <sz val="10"/>
        <rFont val="方正仿宋_GBK"/>
        <charset val="134"/>
      </rPr>
      <t>  事业机构</t>
    </r>
  </si>
  <si>
    <t xml:space="preserve">  2130205</t>
  </si>
  <si>
    <r>
      <rPr>
        <sz val="10"/>
        <rFont val="方正仿宋_GBK"/>
        <charset val="134"/>
      </rPr>
      <t>  森林资源培育</t>
    </r>
  </si>
  <si>
    <t xml:space="preserve">  2130207</t>
  </si>
  <si>
    <r>
      <rPr>
        <sz val="10"/>
        <rFont val="方正仿宋_GBK"/>
        <charset val="134"/>
      </rPr>
      <t>  森林资源管理</t>
    </r>
  </si>
  <si>
    <t xml:space="preserve">  2130209</t>
  </si>
  <si>
    <r>
      <rPr>
        <sz val="10"/>
        <rFont val="方正仿宋_GBK"/>
        <charset val="134"/>
      </rPr>
      <t>  森林生态效益补偿</t>
    </r>
  </si>
  <si>
    <t xml:space="preserve">  2130211</t>
  </si>
  <si>
    <t xml:space="preserve">  动植物保护</t>
  </si>
  <si>
    <t xml:space="preserve">  2130226</t>
  </si>
  <si>
    <t xml:space="preserve">  林区公共支出</t>
  </si>
  <si>
    <t xml:space="preserve">  2130234</t>
  </si>
  <si>
    <t xml:space="preserve">  林业草原防灾减灾</t>
  </si>
  <si>
    <t xml:space="preserve">  2130238</t>
  </si>
  <si>
    <t xml:space="preserve">  退耕还林还草</t>
  </si>
  <si>
    <t xml:space="preserve">  2130299</t>
  </si>
  <si>
    <t xml:space="preserve">  其他林业和草原支出</t>
  </si>
  <si>
    <t xml:space="preserve"> 21305</t>
  </si>
  <si>
    <t xml:space="preserve"> 巩固脱贫衔接乡村振兴</t>
  </si>
  <si>
    <t xml:space="preserve">  2130505</t>
  </si>
  <si>
    <t xml:space="preserve">  生产发展</t>
  </si>
  <si>
    <t>221</t>
  </si>
  <si>
    <t xml:space="preserve"> 22102</t>
  </si>
  <si>
    <r>
      <rPr>
        <sz val="10"/>
        <rFont val="方正仿宋_GBK"/>
        <charset val="134"/>
      </rPr>
      <t> 住房改革支出</t>
    </r>
  </si>
  <si>
    <t xml:space="preserve">  2210201</t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</si>
  <si>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</si>
  <si>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</si>
  <si>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表四</t>
  </si>
  <si>
    <t>巫溪县林业局（本级）2024年一般公共预算“三公”经费支出表</t>
  </si>
  <si>
    <t>2023年预算数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</si>
  <si>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</si>
  <si>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</si>
  <si>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</si>
  <si>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</si>
  <si>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</si>
  <si>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</si>
  <si>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表三</t>
  </si>
  <si>
    <t>巫溪县林业局（本级）2024年一般公共预算财政拨款基本支出预算表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</si>
  <si>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</si>
  <si>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</si>
  <si>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</si>
  <si>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</si>
  <si>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</si>
  <si>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</si>
  <si>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</si>
  <si>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t xml:space="preserve"> 30101</t>
  </si>
  <si>
    <r>
      <rPr>
        <sz val="10"/>
        <rFont val="方正仿宋_GBK"/>
        <charset val="134"/>
      </rPr>
      <t> 基本工资</t>
    </r>
  </si>
  <si>
    <t xml:space="preserve"> 30102</t>
  </si>
  <si>
    <r>
      <rPr>
        <sz val="10"/>
        <rFont val="方正仿宋_GBK"/>
        <charset val="134"/>
      </rPr>
      <t> 津贴补贴</t>
    </r>
  </si>
  <si>
    <t xml:space="preserve"> 30103</t>
  </si>
  <si>
    <r>
      <rPr>
        <sz val="10"/>
        <rFont val="方正仿宋_GBK"/>
        <charset val="134"/>
      </rPr>
      <t> 奖金</t>
    </r>
  </si>
  <si>
    <t xml:space="preserve"> 30108</t>
  </si>
  <si>
    <r>
      <rPr>
        <sz val="10"/>
        <rFont val="方正仿宋_GBK"/>
        <charset val="134"/>
      </rPr>
      <t> 机关事业单位基本养老保险缴费</t>
    </r>
  </si>
  <si>
    <t xml:space="preserve"> 30109</t>
  </si>
  <si>
    <r>
      <rPr>
        <sz val="10"/>
        <rFont val="方正仿宋_GBK"/>
        <charset val="134"/>
      </rPr>
      <t> 职业年金缴费</t>
    </r>
  </si>
  <si>
    <t xml:space="preserve"> 30110</t>
  </si>
  <si>
    <r>
      <rPr>
        <sz val="10"/>
        <rFont val="方正仿宋_GBK"/>
        <charset val="134"/>
      </rPr>
      <t> 职工基本医疗保险缴费</t>
    </r>
  </si>
  <si>
    <t xml:space="preserve"> 30112</t>
  </si>
  <si>
    <r>
      <rPr>
        <sz val="10"/>
        <rFont val="方正仿宋_GBK"/>
        <charset val="134"/>
      </rPr>
      <t> 其他社会保障缴费</t>
    </r>
  </si>
  <si>
    <t xml:space="preserve"> 30113</t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</si>
  <si>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</si>
  <si>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</si>
  <si>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</si>
  <si>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t xml:space="preserve"> 30201</t>
  </si>
  <si>
    <r>
      <rPr>
        <sz val="10"/>
        <rFont val="方正仿宋_GBK"/>
        <charset val="134"/>
      </rPr>
      <t> 办公费</t>
    </r>
  </si>
  <si>
    <t xml:space="preserve"> 30202</t>
  </si>
  <si>
    <r>
      <rPr>
        <sz val="10"/>
        <rFont val="方正仿宋_GBK"/>
        <charset val="134"/>
      </rPr>
      <t> 印刷费</t>
    </r>
  </si>
  <si>
    <t xml:space="preserve"> 30205</t>
  </si>
  <si>
    <r>
      <rPr>
        <sz val="10"/>
        <rFont val="方正仿宋_GBK"/>
        <charset val="134"/>
      </rPr>
      <t> 水费</t>
    </r>
  </si>
  <si>
    <t xml:space="preserve"> 30206</t>
  </si>
  <si>
    <r>
      <rPr>
        <sz val="10"/>
        <rFont val="方正仿宋_GBK"/>
        <charset val="134"/>
      </rPr>
      <t> 电费</t>
    </r>
  </si>
  <si>
    <t xml:space="preserve"> 30207</t>
  </si>
  <si>
    <r>
      <rPr>
        <sz val="10"/>
        <rFont val="方正仿宋_GBK"/>
        <charset val="134"/>
      </rPr>
      <t> 邮电费</t>
    </r>
  </si>
  <si>
    <t xml:space="preserve"> 30209</t>
  </si>
  <si>
    <r>
      <rPr>
        <sz val="10"/>
        <rFont val="方正仿宋_GBK"/>
        <charset val="134"/>
      </rPr>
      <t> 物业管理费</t>
    </r>
  </si>
  <si>
    <t xml:space="preserve"> 30211</t>
  </si>
  <si>
    <r>
      <rPr>
        <sz val="10"/>
        <rFont val="方正仿宋_GBK"/>
        <charset val="134"/>
      </rPr>
      <t> 差旅费</t>
    </r>
  </si>
  <si>
    <t xml:space="preserve"> 30217</t>
  </si>
  <si>
    <r>
      <rPr>
        <sz val="10"/>
        <rFont val="方正仿宋_GBK"/>
        <charset val="134"/>
      </rPr>
      <t> 公务接待费</t>
    </r>
  </si>
  <si>
    <t xml:space="preserve"> 30226</t>
  </si>
  <si>
    <r>
      <rPr>
        <sz val="10"/>
        <rFont val="方正仿宋_GBK"/>
        <charset val="134"/>
      </rPr>
      <t> 劳务费</t>
    </r>
  </si>
  <si>
    <t xml:space="preserve"> 30228</t>
  </si>
  <si>
    <r>
      <rPr>
        <sz val="10"/>
        <rFont val="方正仿宋_GBK"/>
        <charset val="134"/>
      </rPr>
      <t> 工会经费</t>
    </r>
  </si>
  <si>
    <t xml:space="preserve"> 30229</t>
  </si>
  <si>
    <r>
      <rPr>
        <sz val="10"/>
        <rFont val="方正仿宋_GBK"/>
        <charset val="134"/>
      </rPr>
      <t> 福利费</t>
    </r>
  </si>
  <si>
    <t xml:space="preserve"> 30231</t>
  </si>
  <si>
    <r>
      <rPr>
        <sz val="10"/>
        <rFont val="方正仿宋_GBK"/>
        <charset val="134"/>
      </rPr>
      <t> 公务用车运行维护费</t>
    </r>
  </si>
  <si>
    <t xml:space="preserve"> 30239</t>
  </si>
  <si>
    <r>
      <rPr>
        <sz val="10"/>
        <rFont val="方正仿宋_GBK"/>
        <charset val="134"/>
      </rPr>
      <t> 其他交通费用</t>
    </r>
  </si>
  <si>
    <t xml:space="preserve"> 30299</t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</si>
  <si>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</si>
  <si>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</si>
  <si>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</si>
  <si>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t xml:space="preserve"> 30302</t>
  </si>
  <si>
    <r>
      <rPr>
        <sz val="10"/>
        <rFont val="方正仿宋_GBK"/>
        <charset val="134"/>
      </rPr>
      <t> 退休费</t>
    </r>
  </si>
  <si>
    <t xml:space="preserve"> 30305</t>
  </si>
  <si>
    <t xml:space="preserve"> 生活补助</t>
  </si>
  <si>
    <t>310</t>
  </si>
  <si>
    <t>资本性支出</t>
  </si>
  <si>
    <t xml:space="preserve"> 31002</t>
  </si>
  <si>
    <r>
      <rPr>
        <sz val="10"/>
        <rFont val="方正仿宋_GBK"/>
        <charset val="134"/>
      </rPr>
      <t> 办公设备购置</t>
    </r>
  </si>
  <si>
    <t>表五</t>
  </si>
  <si>
    <t>巫溪县林业局（本级）2024年政府性基金预算支出表</t>
  </si>
  <si>
    <t>本年政府性基金预算财政拨款支出</t>
  </si>
  <si>
    <t>备注：本单位无政府性基金收支，故此表无数据。</t>
  </si>
  <si>
    <t>表六</t>
  </si>
  <si>
    <t>巫溪县林业局（本级）2024年部门收支总表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</si>
  <si>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</si>
  <si>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</si>
  <si>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</si>
  <si>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</si>
  <si>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</si>
  <si>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</si>
  <si>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</si>
  <si>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</si>
  <si>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巫溪县林业局（本级）2024年部门收入总表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</si>
  <si>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</si>
  <si>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</si>
  <si>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</si>
  <si>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</si>
  <si>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</si>
  <si>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</si>
  <si>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</si>
  <si>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</si>
  <si>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</si>
  <si>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</si>
  <si>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</si>
  <si>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巫溪县林业局（本级）2024年部门支出总表</t>
  </si>
  <si>
    <t>基本支出</t>
  </si>
  <si>
    <t>项目支出</t>
  </si>
  <si>
    <t>表九</t>
  </si>
  <si>
    <t>巫溪县林业局（本级）2024年政府采购预算明细表</t>
  </si>
  <si>
    <t>项目编号</t>
  </si>
  <si>
    <t>备注：本单位无政府采购预算，故此表无数据。</t>
  </si>
  <si>
    <t>表十</t>
  </si>
  <si>
    <t>2024年部门预算整体绩效目标表</t>
  </si>
  <si>
    <t>部门(单位)名称</t>
  </si>
  <si>
    <t>059-巫溪县林业局</t>
  </si>
  <si>
    <t>部门支出预算数</t>
  </si>
  <si>
    <t>当年整体绩效目标</t>
  </si>
  <si>
    <t>坚持以习近平新时代中国特色社会主义思想为指导，全面贯彻党的二十大精神，落实市林业局和县委县政府的工作部署，按照“133N”的总体思路，践行绿水青山就是金山银山理念，以“实现巫溪绿色崛起”为目标，坚持稳字当头，稳中求进，抢抓机遇，主动作为，以更高的标准、更严的要求、更实的作风，狠抓资源保护、林业产业、科技创新“三项重要任务”，全力开展基础设施、干部队伍、党风廉政“三项重点建设”，统筹推进林长制实施、国土绿化、集体林权改革、森林质量提升、国家储备林建设、森林防火、林业有害生物防治、生态产品宣传、林业项目建设等N项工作，努力在推进长江经济代绿色发张中发挥示范作用，谱写巫溪林业高质量发展新篇章，完成营造林11万亩，森林火灾受害率控制在0.3‰内，林业有害生物成灾率控制在2‰以内，森林覆盖率保持在66%以上。</t>
  </si>
  <si>
    <t>绩效指标</t>
  </si>
  <si>
    <t>指标</t>
  </si>
  <si>
    <t>指标权重</t>
  </si>
  <si>
    <t>计量单位</t>
  </si>
  <si>
    <t>指标性质</t>
  </si>
  <si>
    <t>指标值</t>
  </si>
  <si>
    <t>林业有害生物成灾率</t>
  </si>
  <si>
    <t>‰</t>
  </si>
  <si>
    <t>≤</t>
  </si>
  <si>
    <t>完成营造林面积</t>
  </si>
  <si>
    <t>万亩</t>
  </si>
  <si>
    <t>≥</t>
  </si>
  <si>
    <t>全县森林面积</t>
  </si>
  <si>
    <t>420</t>
  </si>
  <si>
    <t>森林覆盖率</t>
  </si>
  <si>
    <t>%</t>
  </si>
  <si>
    <t>森林火灾受害率</t>
  </si>
  <si>
    <t>0.3</t>
  </si>
  <si>
    <t>表十一</t>
  </si>
  <si>
    <t>2024年重点专项资金绩效目标表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</si>
  <si>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</si>
  <si>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</si>
  <si>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</si>
  <si>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</si>
  <si>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</si>
  <si>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2023年预算</t>
  </si>
  <si>
    <t>2020年预算</t>
  </si>
  <si>
    <t>项目概况</t>
  </si>
  <si>
    <t>立项依据</t>
  </si>
  <si>
    <t>项目当年绩效目标</t>
  </si>
  <si>
    <t>备注：2024年无重点专项资金，故此表无数据。</t>
  </si>
  <si>
    <t>表十二</t>
  </si>
  <si>
    <t>巫溪县林业局（本级）2024年一般性项目绩效目标表</t>
  </si>
  <si>
    <t>单位信息：</t>
  </si>
  <si>
    <t>巫溪县林业局（本级）</t>
  </si>
  <si>
    <t>项目名称：</t>
  </si>
  <si>
    <t>2024年全县森林防火经费</t>
  </si>
  <si>
    <t>职能职责与活动：</t>
  </si>
  <si>
    <t>森林防火</t>
  </si>
  <si>
    <t>主管部门：</t>
  </si>
  <si>
    <t>项目经办人：</t>
  </si>
  <si>
    <t>田武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</si>
  <si>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</si>
  <si>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</si>
  <si>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</si>
  <si>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</si>
  <si>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</si>
  <si>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</si>
  <si>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森林消防（共计30人）队伍建设、装备购置；全县森林防火宣传、碑牌建设。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</si>
  <si>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</si>
  <si>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</si>
  <si>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</si>
  <si>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</si>
  <si>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</si>
  <si>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</si>
  <si>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</si>
  <si>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</si>
  <si>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</si>
  <si>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</si>
  <si>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</si>
  <si>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</si>
  <si>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森林消防队伍建设（人数）</t>
  </si>
  <si>
    <t>人</t>
  </si>
  <si>
    <t>森林防护面积</t>
  </si>
  <si>
    <t>时效指标</t>
  </si>
  <si>
    <t>当年任务完成率</t>
  </si>
  <si>
    <t>效益指标</t>
  </si>
  <si>
    <t>生态效益指标</t>
  </si>
  <si>
    <t>满意度指标</t>
  </si>
  <si>
    <t>服务对象满意度指标</t>
  </si>
  <si>
    <t>项目区群众满意度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</si>
</sst>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</numFmts>
  <fonts count="55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hei"/>
      <charset val="134"/>
    </font>
    <font>
      <sz val="19"/>
      <name val="方正小标宋_GBK"/>
      <charset val="134"/>
    </font>
    <font>
      <b/>
      <sz val="12"/>
      <name val="方正仿宋_GBK"/>
      <charset val="134"/>
    </font>
    <font>
      <sz val="10"/>
      <name val="方正仿宋_GBK"/>
      <charset val="134"/>
    </font>
    <font>
      <sz val="10"/>
      <color rgb="FF000000"/>
      <name val="方正仿宋_GBK"/>
      <charset val="134"/>
    </font>
    <font>
      <sz val="10"/>
      <color rgb="FFFF0000"/>
      <name val="Times New Roman"/>
      <charset val="134"/>
    </font>
    <font>
      <sz val="15"/>
      <name val="方正小标宋_GBK"/>
      <charset val="134"/>
    </font>
    <font>
      <sz val="12"/>
      <name val="方正黑体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0"/>
      <name val="Times New Roman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1"/>
      <name val="方正楷体_GBK"/>
      <charset val="134"/>
    </font>
    <font>
      <sz val="12"/>
      <color rgb="FF000000"/>
      <name val="方正仿宋_GBK"/>
      <charset val="134"/>
    </font>
    <font>
      <sz val="18"/>
      <name val="方正小标宋_GBK"/>
      <charset val="134"/>
    </font>
    <font>
      <b/>
      <sz val="10"/>
      <name val="方正仿宋_GBK"/>
      <charset val="134"/>
    </font>
    <font>
      <sz val="10"/>
      <color rgb="FF000000"/>
      <name val="Times New Roman"/>
      <charset val="0"/>
    </font>
    <font>
      <sz val="17"/>
      <name val="方正小标宋_GBK"/>
      <charset val="134"/>
    </font>
    <font>
      <sz val="12"/>
      <name val="方正楷体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2" fillId="0" borderId="0"/>
    <xf numFmtId="0" fontId="36" fillId="2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6" fillId="0" borderId="0"/>
    <xf numFmtId="0" fontId="36" fillId="1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0" borderId="22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48" fillId="26" borderId="2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24" borderId="23" applyNumberFormat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24" borderId="20" applyNumberFormat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7" fillId="28" borderId="21" applyNumberFormat="0" applyFont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0" borderId="0"/>
    <xf numFmtId="0" fontId="35" fillId="11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</cellStyleXfs>
  <cellXfs count="102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0" xfId="10" applyAlignment="1">
      <alignment vertical="center"/>
    </xf>
    <xf numFmtId="0" fontId="7" fillId="0" borderId="0" xfId="13">
      <alignment vertical="center"/>
    </xf>
    <xf numFmtId="0" fontId="8" fillId="0" borderId="0" xfId="10" applyFont="1" applyFill="1" applyBorder="1" applyAlignment="1">
      <alignment horizontal="center" vertical="center" wrapText="1"/>
    </xf>
    <xf numFmtId="0" fontId="9" fillId="0" borderId="4" xfId="10" applyFont="1" applyFill="1" applyBorder="1" applyAlignment="1">
      <alignment horizontal="center" vertical="center" wrapText="1"/>
    </xf>
    <xf numFmtId="0" fontId="9" fillId="0" borderId="4" xfId="10" applyFont="1" applyFill="1" applyBorder="1" applyAlignment="1">
      <alignment horizontal="left" vertical="center" wrapText="1"/>
    </xf>
    <xf numFmtId="0" fontId="9" fillId="0" borderId="5" xfId="10" applyFont="1" applyFill="1" applyBorder="1" applyAlignment="1">
      <alignment horizontal="center" vertical="center" wrapText="1"/>
    </xf>
    <xf numFmtId="0" fontId="10" fillId="0" borderId="5" xfId="10" applyFont="1" applyFill="1" applyBorder="1" applyAlignment="1">
      <alignment horizontal="center" vertical="center"/>
    </xf>
    <xf numFmtId="0" fontId="10" fillId="0" borderId="6" xfId="10" applyFont="1" applyFill="1" applyBorder="1" applyAlignment="1">
      <alignment horizontal="center" vertical="center"/>
    </xf>
    <xf numFmtId="176" fontId="10" fillId="0" borderId="7" xfId="10" applyNumberFormat="1" applyFont="1" applyFill="1" applyBorder="1" applyAlignment="1">
      <alignment horizontal="center" vertical="center"/>
    </xf>
    <xf numFmtId="176" fontId="10" fillId="0" borderId="0" xfId="10" applyNumberFormat="1" applyFont="1" applyFill="1" applyBorder="1" applyAlignment="1">
      <alignment horizontal="center" vertical="center"/>
    </xf>
    <xf numFmtId="176" fontId="10" fillId="0" borderId="8" xfId="10" applyNumberFormat="1" applyFont="1" applyFill="1" applyBorder="1" applyAlignment="1">
      <alignment horizontal="center" vertical="center"/>
    </xf>
    <xf numFmtId="176" fontId="10" fillId="0" borderId="9" xfId="10" applyNumberFormat="1" applyFont="1" applyFill="1" applyBorder="1" applyAlignment="1">
      <alignment horizontal="center" vertical="center"/>
    </xf>
    <xf numFmtId="49" fontId="10" fillId="0" borderId="5" xfId="10" applyNumberFormat="1" applyFont="1" applyFill="1" applyBorder="1" applyAlignment="1">
      <alignment horizontal="left" vertical="center" wrapText="1"/>
    </xf>
    <xf numFmtId="0" fontId="10" fillId="0" borderId="5" xfId="10" applyFont="1" applyFill="1" applyBorder="1" applyAlignment="1">
      <alignment horizontal="left" vertical="center"/>
    </xf>
    <xf numFmtId="176" fontId="10" fillId="0" borderId="10" xfId="10" applyNumberFormat="1" applyFont="1" applyFill="1" applyBorder="1" applyAlignment="1">
      <alignment horizontal="center" vertical="center"/>
    </xf>
    <xf numFmtId="176" fontId="10" fillId="0" borderId="11" xfId="10" applyNumberFormat="1" applyFont="1" applyFill="1" applyBorder="1" applyAlignment="1">
      <alignment horizontal="center" vertical="center"/>
    </xf>
    <xf numFmtId="49" fontId="10" fillId="0" borderId="5" xfId="1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4" fontId="16" fillId="2" borderId="12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4" fontId="19" fillId="0" borderId="12" xfId="0" applyNumberFormat="1" applyFont="1" applyBorder="1" applyAlignment="1">
      <alignment horizontal="right" vertical="center"/>
    </xf>
    <xf numFmtId="0" fontId="14" fillId="0" borderId="12" xfId="0" applyFont="1" applyBorder="1" applyAlignment="1">
      <alignment horizontal="center" vertical="center"/>
    </xf>
    <xf numFmtId="4" fontId="20" fillId="0" borderId="12" xfId="0" applyNumberFormat="1" applyFont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4" fontId="23" fillId="0" borderId="12" xfId="0" applyNumberFormat="1" applyFont="1" applyBorder="1" applyAlignment="1">
      <alignment horizontal="right" vertical="center" wrapText="1"/>
    </xf>
    <xf numFmtId="49" fontId="15" fillId="0" borderId="12" xfId="0" applyNumberFormat="1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left" vertical="center"/>
    </xf>
    <xf numFmtId="4" fontId="20" fillId="0" borderId="12" xfId="0" applyNumberFormat="1" applyFont="1" applyBorder="1" applyAlignment="1">
      <alignment horizontal="right" vertical="center" wrapText="1"/>
    </xf>
    <xf numFmtId="49" fontId="15" fillId="0" borderId="12" xfId="0" applyNumberFormat="1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left" vertical="center" wrapText="1"/>
    </xf>
    <xf numFmtId="49" fontId="14" fillId="0" borderId="12" xfId="0" applyNumberFormat="1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left" vertical="center"/>
    </xf>
    <xf numFmtId="0" fontId="15" fillId="0" borderId="16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18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4" fontId="20" fillId="0" borderId="13" xfId="0" applyNumberFormat="1" applyFont="1" applyBorder="1" applyAlignment="1">
      <alignment horizontal="right" vertical="center" wrapText="1"/>
    </xf>
    <xf numFmtId="4" fontId="20" fillId="0" borderId="1" xfId="0" applyNumberFormat="1" applyFont="1" applyBorder="1" applyAlignment="1">
      <alignment horizontal="right" vertical="center" wrapText="1"/>
    </xf>
    <xf numFmtId="4" fontId="24" fillId="0" borderId="13" xfId="0" applyNumberFormat="1" applyFont="1" applyBorder="1" applyAlignment="1">
      <alignment horizontal="right" vertical="center"/>
    </xf>
    <xf numFmtId="0" fontId="0" fillId="0" borderId="1" xfId="0" applyFont="1" applyBorder="1">
      <alignment vertical="center"/>
    </xf>
    <xf numFmtId="0" fontId="0" fillId="0" borderId="0" xfId="0" applyFont="1" applyBorder="1">
      <alignment vertical="center"/>
    </xf>
    <xf numFmtId="0" fontId="22" fillId="0" borderId="12" xfId="0" applyFont="1" applyBorder="1" applyAlignment="1">
      <alignment horizontal="center" vertical="center"/>
    </xf>
    <xf numFmtId="4" fontId="24" fillId="0" borderId="12" xfId="0" applyNumberFormat="1" applyFont="1" applyBorder="1" applyAlignment="1">
      <alignment horizontal="right" vertical="center"/>
    </xf>
    <xf numFmtId="0" fontId="21" fillId="0" borderId="0" xfId="0" applyFont="1" applyBorder="1">
      <alignment vertical="center"/>
    </xf>
    <xf numFmtId="0" fontId="25" fillId="0" borderId="12" xfId="0" applyFont="1" applyBorder="1">
      <alignment vertical="center"/>
    </xf>
    <xf numFmtId="0" fontId="25" fillId="0" borderId="13" xfId="0" applyFont="1" applyBorder="1">
      <alignment vertical="center"/>
    </xf>
    <xf numFmtId="0" fontId="25" fillId="0" borderId="1" xfId="0" applyFont="1" applyBorder="1">
      <alignment vertical="center"/>
    </xf>
    <xf numFmtId="4" fontId="24" fillId="0" borderId="1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0" fontId="27" fillId="0" borderId="12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4" fontId="23" fillId="0" borderId="12" xfId="0" applyNumberFormat="1" applyFont="1" applyBorder="1" applyAlignment="1">
      <alignment horizontal="right" vertical="center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15" fillId="0" borderId="12" xfId="0" applyFont="1" applyFill="1" applyBorder="1" applyAlignment="1">
      <alignment vertical="center"/>
    </xf>
    <xf numFmtId="4" fontId="30" fillId="0" borderId="12" xfId="0" applyNumberFormat="1" applyFont="1" applyFill="1" applyBorder="1" applyAlignment="1">
      <alignment horizontal="right" vertical="center"/>
    </xf>
    <xf numFmtId="0" fontId="15" fillId="0" borderId="12" xfId="0" applyFont="1" applyFill="1" applyBorder="1" applyAlignment="1">
      <alignment vertical="center" wrapText="1"/>
    </xf>
    <xf numFmtId="0" fontId="31" fillId="0" borderId="0" xfId="0" applyFont="1" applyBorder="1" applyAlignment="1">
      <alignment horizontal="center" vertical="center" wrapText="1"/>
    </xf>
    <xf numFmtId="4" fontId="30" fillId="0" borderId="12" xfId="0" applyNumberFormat="1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vertical="center" wrapText="1"/>
    </xf>
    <xf numFmtId="4" fontId="20" fillId="0" borderId="12" xfId="0" applyNumberFormat="1" applyFont="1" applyBorder="1" applyAlignment="1">
      <alignment horizontal="center" vertical="center" wrapText="1"/>
    </xf>
    <xf numFmtId="49" fontId="14" fillId="0" borderId="12" xfId="0" applyNumberFormat="1" applyFont="1" applyBorder="1" applyAlignment="1">
      <alignment horizontal="left" vertical="center"/>
    </xf>
    <xf numFmtId="4" fontId="24" fillId="0" borderId="12" xfId="0" applyNumberFormat="1" applyFont="1" applyBorder="1" applyAlignment="1">
      <alignment horizontal="right" vertical="center" wrapText="1"/>
    </xf>
    <xf numFmtId="0" fontId="32" fillId="0" borderId="0" xfId="0" applyFont="1" applyBorder="1" applyAlignment="1">
      <alignment vertical="center" wrapText="1"/>
    </xf>
    <xf numFmtId="0" fontId="33" fillId="0" borderId="0" xfId="40" applyNumberFormat="1" applyFont="1" applyFill="1" applyBorder="1" applyAlignment="1">
      <alignment horizontal="left" vertical="center"/>
    </xf>
    <xf numFmtId="0" fontId="34" fillId="0" borderId="0" xfId="40" applyNumberFormat="1" applyFont="1" applyFill="1" applyBorder="1" applyAlignment="1">
      <alignment horizontal="left" vertical="center"/>
    </xf>
    <xf numFmtId="0" fontId="0" fillId="0" borderId="0" xfId="0" applyFont="1" applyAlignment="1">
      <alignment vertical="top"/>
    </xf>
    <xf numFmtId="0" fontId="25" fillId="0" borderId="12" xfId="0" applyFont="1" applyBorder="1" applyAlignment="1">
      <alignment vertical="center" wrapText="1"/>
    </xf>
    <xf numFmtId="0" fontId="21" fillId="0" borderId="12" xfId="0" applyFont="1" applyBorder="1" applyAlignment="1">
      <alignment horizontal="right" vertical="center" wrapText="1"/>
    </xf>
  </cellXfs>
  <cellStyles count="53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常规 5" xfId="13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常规 4" xfId="40"/>
    <cellStyle name="40% - 强调文字颜色 4" xfId="41" builtinId="43"/>
    <cellStyle name="20% - 强调文字颜色 1" xfId="42" builtinId="30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E25" sqref="E25"/>
    </sheetView>
  </sheetViews>
  <sheetFormatPr defaultColWidth="10" defaultRowHeight="14.25" outlineLevelCol="7"/>
  <cols>
    <col min="1" max="1" width="0.266666666666667" customWidth="1"/>
    <col min="2" max="2" width="23.6166666666667" customWidth="1"/>
    <col min="3" max="3" width="16.125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31"/>
      <c r="B1" s="3" t="s">
        <v>0</v>
      </c>
    </row>
    <row r="2" ht="40.5" customHeight="1" spans="2:8">
      <c r="B2" s="32" t="s">
        <v>1</v>
      </c>
      <c r="C2" s="32"/>
      <c r="D2" s="32"/>
      <c r="E2" s="32"/>
      <c r="F2" s="32"/>
      <c r="G2" s="32"/>
      <c r="H2" s="32"/>
    </row>
    <row r="3" ht="23.25" customHeight="1" spans="8:8">
      <c r="H3" s="78" t="s">
        <v>2</v>
      </c>
    </row>
    <row r="4" ht="43.1" customHeight="1" spans="2:8">
      <c r="B4" s="53" t="s">
        <v>3</v>
      </c>
      <c r="C4" s="53"/>
      <c r="D4" s="53" t="s">
        <v>4</v>
      </c>
      <c r="E4" s="53"/>
      <c r="F4" s="53"/>
      <c r="G4" s="53"/>
      <c r="H4" s="53"/>
    </row>
    <row r="5" ht="43.1" customHeight="1" spans="2:8">
      <c r="B5" s="71" t="s">
        <v>5</v>
      </c>
      <c r="C5" s="71" t="s">
        <v>6</v>
      </c>
      <c r="D5" s="71" t="s">
        <v>5</v>
      </c>
      <c r="E5" s="71" t="s">
        <v>7</v>
      </c>
      <c r="F5" s="53" t="s">
        <v>8</v>
      </c>
      <c r="G5" s="53" t="s">
        <v>9</v>
      </c>
      <c r="H5" s="53" t="s">
        <v>10</v>
      </c>
    </row>
    <row r="6" ht="24.15" customHeight="1" spans="2:8">
      <c r="B6" s="65" t="s">
        <v>11</v>
      </c>
      <c r="C6" s="47">
        <f>C18-C13</f>
        <v>9944.45</v>
      </c>
      <c r="D6" s="65" t="s">
        <v>12</v>
      </c>
      <c r="E6" s="47">
        <f>E7+E8+E9+E10+E11</f>
        <v>19531.09</v>
      </c>
      <c r="F6" s="47">
        <f>F7+F8+F9+F10+F11</f>
        <v>19531.09</v>
      </c>
      <c r="G6" s="47"/>
      <c r="H6" s="47"/>
    </row>
    <row r="7" ht="23.25" customHeight="1" spans="2:8">
      <c r="B7" s="74" t="s">
        <v>13</v>
      </c>
      <c r="C7" s="47">
        <f>C6</f>
        <v>9944.45</v>
      </c>
      <c r="D7" s="79" t="s">
        <v>14</v>
      </c>
      <c r="E7" s="47">
        <v>105.8</v>
      </c>
      <c r="F7" s="47">
        <v>105.8</v>
      </c>
      <c r="G7" s="72"/>
      <c r="H7" s="72"/>
    </row>
    <row r="8" ht="23.25" customHeight="1" spans="2:8">
      <c r="B8" s="74" t="s">
        <v>15</v>
      </c>
      <c r="C8" s="72"/>
      <c r="D8" s="79" t="s">
        <v>16</v>
      </c>
      <c r="E8" s="47">
        <v>23.44</v>
      </c>
      <c r="F8" s="47">
        <v>23.44</v>
      </c>
      <c r="G8" s="72"/>
      <c r="H8" s="72"/>
    </row>
    <row r="9" ht="23.25" customHeight="1" spans="2:8">
      <c r="B9" s="74" t="s">
        <v>17</v>
      </c>
      <c r="C9" s="72"/>
      <c r="D9" s="79" t="s">
        <v>18</v>
      </c>
      <c r="E9" s="47">
        <v>2900</v>
      </c>
      <c r="F9" s="47">
        <v>2900</v>
      </c>
      <c r="G9" s="72"/>
      <c r="H9" s="72"/>
    </row>
    <row r="10" ht="23.25" customHeight="1" spans="2:8">
      <c r="B10" s="74"/>
      <c r="C10" s="72"/>
      <c r="D10" s="79" t="s">
        <v>19</v>
      </c>
      <c r="E10" s="47">
        <v>16470.85</v>
      </c>
      <c r="F10" s="47">
        <v>16470.85</v>
      </c>
      <c r="G10" s="72"/>
      <c r="H10" s="72"/>
    </row>
    <row r="11" ht="23.25" customHeight="1" spans="2:8">
      <c r="B11" s="74"/>
      <c r="C11" s="72"/>
      <c r="D11" s="74" t="s">
        <v>20</v>
      </c>
      <c r="E11" s="47">
        <v>31</v>
      </c>
      <c r="F11" s="47">
        <v>31</v>
      </c>
      <c r="G11" s="72"/>
      <c r="H11" s="72"/>
    </row>
    <row r="12" ht="23.25" customHeight="1" spans="2:8">
      <c r="B12" s="74"/>
      <c r="C12" s="72"/>
      <c r="D12" s="74"/>
      <c r="E12" s="47"/>
      <c r="F12" s="72"/>
      <c r="G12" s="72"/>
      <c r="H12" s="72"/>
    </row>
    <row r="13" ht="22.4" customHeight="1" spans="2:8">
      <c r="B13" s="37" t="s">
        <v>21</v>
      </c>
      <c r="C13" s="47">
        <v>9586.64</v>
      </c>
      <c r="D13" s="37" t="s">
        <v>22</v>
      </c>
      <c r="E13" s="101"/>
      <c r="F13" s="101"/>
      <c r="G13" s="101"/>
      <c r="H13" s="101"/>
    </row>
    <row r="14" ht="21.55" customHeight="1" spans="2:8">
      <c r="B14" s="100" t="s">
        <v>23</v>
      </c>
      <c r="C14" s="47">
        <f>C13</f>
        <v>9586.64</v>
      </c>
      <c r="D14" s="92"/>
      <c r="E14" s="101"/>
      <c r="F14" s="101"/>
      <c r="G14" s="101"/>
      <c r="H14" s="101"/>
    </row>
    <row r="15" ht="20.7" customHeight="1" spans="2:8">
      <c r="B15" s="100" t="s">
        <v>24</v>
      </c>
      <c r="C15" s="101"/>
      <c r="D15" s="92"/>
      <c r="E15" s="101"/>
      <c r="F15" s="101"/>
      <c r="G15" s="101"/>
      <c r="H15" s="101"/>
    </row>
    <row r="16" ht="20.7" customHeight="1" spans="2:8">
      <c r="B16" s="100" t="s">
        <v>25</v>
      </c>
      <c r="C16" s="101"/>
      <c r="D16" s="92"/>
      <c r="E16" s="101"/>
      <c r="F16" s="101"/>
      <c r="G16" s="101"/>
      <c r="H16" s="101"/>
    </row>
    <row r="17" ht="16.35" customHeight="1" spans="2:8">
      <c r="B17" s="92"/>
      <c r="C17" s="101"/>
      <c r="D17" s="92"/>
      <c r="E17" s="101"/>
      <c r="F17" s="101"/>
      <c r="G17" s="101"/>
      <c r="H17" s="101"/>
    </row>
    <row r="18" ht="24.15" customHeight="1" spans="2:8">
      <c r="B18" s="65" t="s">
        <v>26</v>
      </c>
      <c r="C18" s="47">
        <v>19531.09</v>
      </c>
      <c r="D18" s="65" t="s">
        <v>27</v>
      </c>
      <c r="E18" s="47">
        <f>E6</f>
        <v>19531.09</v>
      </c>
      <c r="F18" s="47">
        <f>F6</f>
        <v>19531.09</v>
      </c>
      <c r="G18" s="47"/>
      <c r="H18" s="47"/>
    </row>
    <row r="19" spans="2:2">
      <c r="B19" t="s">
        <v>28</v>
      </c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topLeftCell="A12" workbookViewId="0">
      <selection activeCell="D41" sqref="D41"/>
    </sheetView>
  </sheetViews>
  <sheetFormatPr defaultColWidth="10" defaultRowHeight="14.25" outlineLevelCol="7"/>
  <cols>
    <col min="1" max="1" width="0.133333333333333" customWidth="1"/>
    <col min="2" max="2" width="9.76666666666667" customWidth="1"/>
    <col min="3" max="3" width="40.7" customWidth="1"/>
    <col min="4" max="4" width="12.75" customWidth="1"/>
    <col min="5" max="5" width="13.1583333333333" customWidth="1"/>
    <col min="6" max="6" width="13.4333333333333" customWidth="1"/>
    <col min="7" max="7" width="9.76666666666667" customWidth="1"/>
  </cols>
  <sheetData>
    <row r="1" ht="16.35" customHeight="1" spans="1:6">
      <c r="A1" s="31"/>
      <c r="B1" s="3" t="s">
        <v>29</v>
      </c>
      <c r="C1" s="31"/>
      <c r="D1" s="31"/>
      <c r="E1" s="31"/>
      <c r="F1" s="31"/>
    </row>
    <row r="2" ht="16.35" customHeight="1" spans="2:6">
      <c r="B2" s="90" t="s">
        <v>30</v>
      </c>
      <c r="C2" s="90"/>
      <c r="D2" s="90"/>
      <c r="E2" s="90"/>
      <c r="F2" s="90"/>
    </row>
    <row r="3" ht="16.35" customHeight="1" spans="2:6">
      <c r="B3" s="90"/>
      <c r="C3" s="90"/>
      <c r="D3" s="90"/>
      <c r="E3" s="90"/>
      <c r="F3" s="90"/>
    </row>
    <row r="4" ht="16.35" customHeight="1" spans="2:6">
      <c r="B4" s="31"/>
      <c r="C4" s="31"/>
      <c r="D4" s="31"/>
      <c r="E4" s="31"/>
      <c r="F4" s="31"/>
    </row>
    <row r="5" ht="20.7" customHeight="1" spans="2:6">
      <c r="B5" s="31"/>
      <c r="C5" s="31"/>
      <c r="D5" s="31"/>
      <c r="E5" s="31"/>
      <c r="F5" s="51" t="s">
        <v>2</v>
      </c>
    </row>
    <row r="6" ht="34.5" customHeight="1" spans="2:6">
      <c r="B6" s="46" t="s">
        <v>31</v>
      </c>
      <c r="C6" s="46"/>
      <c r="D6" s="46" t="s">
        <v>32</v>
      </c>
      <c r="E6" s="46"/>
      <c r="F6" s="46"/>
    </row>
    <row r="7" ht="29.3" customHeight="1" spans="2:6">
      <c r="B7" s="46" t="s">
        <v>33</v>
      </c>
      <c r="C7" s="46" t="s">
        <v>34</v>
      </c>
      <c r="D7" s="46" t="s">
        <v>35</v>
      </c>
      <c r="E7" s="46" t="s">
        <v>36</v>
      </c>
      <c r="F7" s="46" t="s">
        <v>37</v>
      </c>
    </row>
    <row r="8" ht="22.4" customHeight="1" spans="2:6">
      <c r="B8" s="37" t="s">
        <v>7</v>
      </c>
      <c r="C8" s="37"/>
      <c r="D8" s="54">
        <f t="shared" ref="D8:D15" si="0">E8+F8</f>
        <v>19531.09</v>
      </c>
      <c r="E8" s="54">
        <f>E9+E16+E19+E28+E42</f>
        <v>459.45</v>
      </c>
      <c r="F8" s="54">
        <f>F9+F16+F19+F28+F42</f>
        <v>19071.64</v>
      </c>
    </row>
    <row r="9" ht="22.4" customHeight="1" spans="2:6">
      <c r="B9" s="55" t="s">
        <v>38</v>
      </c>
      <c r="C9" s="56" t="s">
        <v>14</v>
      </c>
      <c r="D9" s="57">
        <f t="shared" si="0"/>
        <v>105.81</v>
      </c>
      <c r="E9" s="57">
        <f>E10+E14</f>
        <v>105.81</v>
      </c>
      <c r="F9" s="57"/>
    </row>
    <row r="10" ht="22.4" customHeight="1" spans="2:6">
      <c r="B10" s="58" t="s">
        <v>39</v>
      </c>
      <c r="C10" s="59" t="s">
        <v>40</v>
      </c>
      <c r="D10" s="57">
        <f t="shared" si="0"/>
        <v>101.35</v>
      </c>
      <c r="E10" s="57">
        <f>E11+E12+E13</f>
        <v>101.35</v>
      </c>
      <c r="F10" s="54"/>
    </row>
    <row r="11" ht="22.4" customHeight="1" spans="2:6">
      <c r="B11" s="60" t="s">
        <v>41</v>
      </c>
      <c r="C11" s="59" t="s">
        <v>42</v>
      </c>
      <c r="D11" s="57">
        <f t="shared" si="0"/>
        <v>45.1</v>
      </c>
      <c r="E11" s="57">
        <v>45.1</v>
      </c>
      <c r="F11" s="54"/>
    </row>
    <row r="12" customFormat="1" ht="19.8" customHeight="1" spans="2:6">
      <c r="B12" s="60" t="s">
        <v>43</v>
      </c>
      <c r="C12" s="59" t="s">
        <v>44</v>
      </c>
      <c r="D12" s="57">
        <f t="shared" si="0"/>
        <v>37.5</v>
      </c>
      <c r="E12" s="57">
        <v>37.5</v>
      </c>
      <c r="F12" s="57"/>
    </row>
    <row r="13" customFormat="1" ht="19.8" customHeight="1" spans="2:8">
      <c r="B13" s="60" t="s">
        <v>45</v>
      </c>
      <c r="C13" s="59" t="s">
        <v>46</v>
      </c>
      <c r="D13" s="57">
        <f t="shared" si="0"/>
        <v>18.75</v>
      </c>
      <c r="E13" s="57">
        <v>18.75</v>
      </c>
      <c r="F13" s="57"/>
      <c r="H13" s="99"/>
    </row>
    <row r="14" customFormat="1" ht="19.8" customHeight="1" spans="2:6">
      <c r="B14" s="60" t="s">
        <v>47</v>
      </c>
      <c r="C14" s="59" t="s">
        <v>48</v>
      </c>
      <c r="D14" s="57">
        <f t="shared" si="0"/>
        <v>4.46</v>
      </c>
      <c r="E14" s="57">
        <f>E15</f>
        <v>4.46</v>
      </c>
      <c r="F14" s="57"/>
    </row>
    <row r="15" customFormat="1" ht="19.8" customHeight="1" spans="2:6">
      <c r="B15" s="60" t="s">
        <v>49</v>
      </c>
      <c r="C15" s="59" t="s">
        <v>50</v>
      </c>
      <c r="D15" s="57">
        <f t="shared" si="0"/>
        <v>4.46</v>
      </c>
      <c r="E15" s="57">
        <v>4.46</v>
      </c>
      <c r="F15" s="57"/>
    </row>
    <row r="16" customFormat="1" ht="19.8" customHeight="1" spans="2:6">
      <c r="B16" s="55" t="s">
        <v>51</v>
      </c>
      <c r="C16" s="61" t="s">
        <v>16</v>
      </c>
      <c r="D16" s="57">
        <f>E16</f>
        <v>23.44</v>
      </c>
      <c r="E16" s="57">
        <f>E17</f>
        <v>23.44</v>
      </c>
      <c r="F16" s="57"/>
    </row>
    <row r="17" customFormat="1" ht="19.8" customHeight="1" spans="2:6">
      <c r="B17" s="60" t="s">
        <v>52</v>
      </c>
      <c r="C17" s="62" t="s">
        <v>53</v>
      </c>
      <c r="D17" s="57">
        <f>E17</f>
        <v>23.44</v>
      </c>
      <c r="E17" s="57">
        <f>E18</f>
        <v>23.44</v>
      </c>
      <c r="F17" s="57"/>
    </row>
    <row r="18" customFormat="1" ht="19.8" customHeight="1" spans="2:6">
      <c r="B18" s="60" t="s">
        <v>54</v>
      </c>
      <c r="C18" s="62" t="s">
        <v>55</v>
      </c>
      <c r="D18" s="57">
        <f>E18</f>
        <v>23.44</v>
      </c>
      <c r="E18" s="57">
        <v>23.44</v>
      </c>
      <c r="F18" s="57"/>
    </row>
    <row r="19" customFormat="1" ht="19.8" customHeight="1" spans="2:6">
      <c r="B19" s="55" t="s">
        <v>56</v>
      </c>
      <c r="C19" s="61" t="s">
        <v>18</v>
      </c>
      <c r="D19" s="57">
        <f>E19+F19</f>
        <v>2900</v>
      </c>
      <c r="E19" s="57"/>
      <c r="F19" s="57">
        <f>F20+F24</f>
        <v>2900</v>
      </c>
    </row>
    <row r="20" customFormat="1" ht="19.8" customHeight="1" spans="1:6">
      <c r="A20" t="s">
        <v>57</v>
      </c>
      <c r="B20" s="58" t="s">
        <v>58</v>
      </c>
      <c r="C20" s="61" t="s">
        <v>59</v>
      </c>
      <c r="D20" s="57">
        <f t="shared" ref="D20:D28" si="1">E20+F20</f>
        <v>1729.8</v>
      </c>
      <c r="E20" s="57"/>
      <c r="F20" s="57">
        <f>F21+F22+F23</f>
        <v>1729.8</v>
      </c>
    </row>
    <row r="21" customFormat="1" ht="19.8" customHeight="1" spans="2:6">
      <c r="B21" s="58" t="s">
        <v>60</v>
      </c>
      <c r="C21" s="61" t="s">
        <v>61</v>
      </c>
      <c r="D21" s="57">
        <f t="shared" si="1"/>
        <v>1569</v>
      </c>
      <c r="E21" s="57"/>
      <c r="F21" s="57">
        <v>1569</v>
      </c>
    </row>
    <row r="22" customFormat="1" ht="19.8" customHeight="1" spans="2:6">
      <c r="B22" s="58" t="s">
        <v>62</v>
      </c>
      <c r="C22" s="61" t="s">
        <v>63</v>
      </c>
      <c r="D22" s="57">
        <f t="shared" si="1"/>
        <v>144.8</v>
      </c>
      <c r="E22" s="57"/>
      <c r="F22" s="57">
        <v>144.8</v>
      </c>
    </row>
    <row r="23" customFormat="1" ht="19.8" customHeight="1" spans="2:6">
      <c r="B23" s="58" t="s">
        <v>64</v>
      </c>
      <c r="C23" s="61" t="s">
        <v>65</v>
      </c>
      <c r="D23" s="57">
        <f t="shared" si="1"/>
        <v>16</v>
      </c>
      <c r="E23" s="57"/>
      <c r="F23" s="57">
        <v>16</v>
      </c>
    </row>
    <row r="24" customFormat="1" ht="19.8" customHeight="1" spans="2:6">
      <c r="B24" s="58" t="s">
        <v>66</v>
      </c>
      <c r="C24" s="61" t="s">
        <v>67</v>
      </c>
      <c r="D24" s="57">
        <f t="shared" si="1"/>
        <v>1170.2</v>
      </c>
      <c r="E24" s="57"/>
      <c r="F24" s="57">
        <f>F25+F26+F27</f>
        <v>1170.2</v>
      </c>
    </row>
    <row r="25" customFormat="1" ht="19.8" customHeight="1" spans="2:6">
      <c r="B25" s="58" t="s">
        <v>68</v>
      </c>
      <c r="C25" s="61" t="s">
        <v>69</v>
      </c>
      <c r="D25" s="57">
        <f t="shared" si="1"/>
        <v>219.2</v>
      </c>
      <c r="E25" s="57"/>
      <c r="F25" s="57">
        <v>219.2</v>
      </c>
    </row>
    <row r="26" customFormat="1" ht="19.8" customHeight="1" spans="2:6">
      <c r="B26" s="58" t="s">
        <v>70</v>
      </c>
      <c r="C26" s="61" t="s">
        <v>71</v>
      </c>
      <c r="D26" s="57">
        <f t="shared" si="1"/>
        <v>799</v>
      </c>
      <c r="E26" s="57"/>
      <c r="F26" s="57">
        <v>799</v>
      </c>
    </row>
    <row r="27" customFormat="1" ht="19.8" customHeight="1" spans="1:6">
      <c r="A27">
        <v>2110599</v>
      </c>
      <c r="B27" s="58" t="s">
        <v>72</v>
      </c>
      <c r="C27" s="61" t="s">
        <v>73</v>
      </c>
      <c r="D27" s="57">
        <f t="shared" si="1"/>
        <v>152</v>
      </c>
      <c r="E27" s="57"/>
      <c r="F27" s="57">
        <v>152</v>
      </c>
    </row>
    <row r="28" customFormat="1" ht="19.8" customHeight="1" spans="2:6">
      <c r="B28" s="55" t="s">
        <v>74</v>
      </c>
      <c r="C28" s="61" t="s">
        <v>19</v>
      </c>
      <c r="D28" s="57">
        <f t="shared" si="1"/>
        <v>16470.84</v>
      </c>
      <c r="E28" s="57">
        <f>E29</f>
        <v>299.2</v>
      </c>
      <c r="F28" s="57">
        <f>F29+F40</f>
        <v>16171.64</v>
      </c>
    </row>
    <row r="29" customFormat="1" ht="19.8" customHeight="1" spans="2:6">
      <c r="B29" s="60" t="s">
        <v>75</v>
      </c>
      <c r="C29" s="62" t="s">
        <v>76</v>
      </c>
      <c r="D29" s="57">
        <f t="shared" ref="D29:D41" si="2">E29+F29</f>
        <v>16469.94</v>
      </c>
      <c r="E29" s="57">
        <f>E30</f>
        <v>299.2</v>
      </c>
      <c r="F29" s="57">
        <f>F30+F31+F32+F33+F34+F35+F36+F37+F38+F39</f>
        <v>16170.74</v>
      </c>
    </row>
    <row r="30" customFormat="1" ht="19.8" customHeight="1" spans="2:6">
      <c r="B30" s="60" t="s">
        <v>77</v>
      </c>
      <c r="C30" s="62" t="s">
        <v>78</v>
      </c>
      <c r="D30" s="57">
        <f t="shared" si="2"/>
        <v>299.2</v>
      </c>
      <c r="E30" s="57">
        <v>299.2</v>
      </c>
      <c r="F30" s="57"/>
    </row>
    <row r="31" customFormat="1" ht="19.8" customHeight="1" spans="2:6">
      <c r="B31" s="60" t="s">
        <v>79</v>
      </c>
      <c r="C31" s="62" t="s">
        <v>80</v>
      </c>
      <c r="D31" s="57">
        <f t="shared" si="2"/>
        <v>4.36</v>
      </c>
      <c r="E31" s="57"/>
      <c r="F31" s="57">
        <v>4.36</v>
      </c>
    </row>
    <row r="32" customFormat="1" ht="19.8" customHeight="1" spans="2:6">
      <c r="B32" s="60" t="s">
        <v>81</v>
      </c>
      <c r="C32" s="62" t="s">
        <v>82</v>
      </c>
      <c r="D32" s="57">
        <f t="shared" si="2"/>
        <v>1435</v>
      </c>
      <c r="E32" s="57"/>
      <c r="F32" s="57">
        <v>1435</v>
      </c>
    </row>
    <row r="33" customFormat="1" ht="19.8" customHeight="1" spans="2:6">
      <c r="B33" s="60" t="s">
        <v>83</v>
      </c>
      <c r="C33" s="62" t="s">
        <v>84</v>
      </c>
      <c r="D33" s="57">
        <f t="shared" si="2"/>
        <v>3907.72</v>
      </c>
      <c r="E33" s="57"/>
      <c r="F33" s="57">
        <v>3907.72</v>
      </c>
    </row>
    <row r="34" customFormat="1" ht="19.8" customHeight="1" spans="2:6">
      <c r="B34" s="60" t="s">
        <v>85</v>
      </c>
      <c r="C34" s="62" t="s">
        <v>86</v>
      </c>
      <c r="D34" s="57">
        <f t="shared" si="2"/>
        <v>2309.02</v>
      </c>
      <c r="E34" s="57"/>
      <c r="F34" s="57">
        <v>2309.02</v>
      </c>
    </row>
    <row r="35" customFormat="1" ht="19.8" customHeight="1" spans="2:6">
      <c r="B35" s="60" t="s">
        <v>87</v>
      </c>
      <c r="C35" s="62" t="s">
        <v>88</v>
      </c>
      <c r="D35" s="57">
        <f t="shared" si="2"/>
        <v>102</v>
      </c>
      <c r="E35" s="57"/>
      <c r="F35" s="57">
        <v>102</v>
      </c>
    </row>
    <row r="36" customFormat="1" ht="19.8" customHeight="1" spans="2:6">
      <c r="B36" s="60" t="s">
        <v>89</v>
      </c>
      <c r="C36" s="62" t="s">
        <v>90</v>
      </c>
      <c r="D36" s="57">
        <f t="shared" si="2"/>
        <v>45</v>
      </c>
      <c r="E36" s="57"/>
      <c r="F36" s="57">
        <v>45</v>
      </c>
    </row>
    <row r="37" customFormat="1" ht="19.8" customHeight="1" spans="2:6">
      <c r="B37" s="60" t="s">
        <v>91</v>
      </c>
      <c r="C37" s="59" t="s">
        <v>92</v>
      </c>
      <c r="D37" s="57">
        <f t="shared" si="2"/>
        <v>557.64</v>
      </c>
      <c r="E37" s="57"/>
      <c r="F37" s="57">
        <v>557.64</v>
      </c>
    </row>
    <row r="38" customFormat="1" ht="19.8" customHeight="1" spans="2:6">
      <c r="B38" s="60" t="s">
        <v>93</v>
      </c>
      <c r="C38" s="62" t="s">
        <v>94</v>
      </c>
      <c r="D38" s="57">
        <f t="shared" si="2"/>
        <v>3190</v>
      </c>
      <c r="E38" s="57"/>
      <c r="F38" s="57">
        <v>3190</v>
      </c>
    </row>
    <row r="39" customFormat="1" ht="19.8" customHeight="1" spans="2:6">
      <c r="B39" s="60" t="s">
        <v>95</v>
      </c>
      <c r="C39" s="62" t="s">
        <v>96</v>
      </c>
      <c r="D39" s="57">
        <f t="shared" si="2"/>
        <v>4620</v>
      </c>
      <c r="E39" s="57"/>
      <c r="F39" s="57">
        <v>4620</v>
      </c>
    </row>
    <row r="40" customFormat="1" ht="19.8" customHeight="1" spans="2:6">
      <c r="B40" s="60" t="s">
        <v>97</v>
      </c>
      <c r="C40" s="62" t="s">
        <v>98</v>
      </c>
      <c r="D40" s="57">
        <f t="shared" si="2"/>
        <v>0.9</v>
      </c>
      <c r="E40" s="57"/>
      <c r="F40" s="57">
        <f>F41</f>
        <v>0.9</v>
      </c>
    </row>
    <row r="41" customFormat="1" ht="19.8" customHeight="1" spans="2:6">
      <c r="B41" s="60" t="s">
        <v>99</v>
      </c>
      <c r="C41" s="62" t="s">
        <v>100</v>
      </c>
      <c r="D41" s="57">
        <f t="shared" si="2"/>
        <v>0.9</v>
      </c>
      <c r="E41" s="57"/>
      <c r="F41" s="57">
        <v>0.9</v>
      </c>
    </row>
    <row r="42" customFormat="1" ht="19.8" customHeight="1" spans="2:6">
      <c r="B42" s="55" t="s">
        <v>101</v>
      </c>
      <c r="C42" s="61" t="s">
        <v>20</v>
      </c>
      <c r="D42" s="57">
        <f>F42+E42</f>
        <v>31</v>
      </c>
      <c r="E42" s="57">
        <v>31</v>
      </c>
      <c r="F42" s="57"/>
    </row>
    <row r="43" customFormat="1" ht="19.8" customHeight="1" spans="2:6">
      <c r="B43" s="60" t="s">
        <v>102</v>
      </c>
      <c r="C43" s="62" t="s">
        <v>103</v>
      </c>
      <c r="D43" s="57">
        <f>F43+E43</f>
        <v>31</v>
      </c>
      <c r="E43" s="57">
        <f>E42</f>
        <v>31</v>
      </c>
      <c r="F43" s="57"/>
    </row>
    <row r="44" customFormat="1" ht="19.8" customHeight="1" spans="2:6">
      <c r="B44" s="60" t="s">
        <v>104</v>
      </c>
      <c r="C44" s="62" t="s">
        <v>105</v>
      </c>
      <c r="D44" s="57">
        <f>F44+E44</f>
        <v>31</v>
      </c>
      <c r="E44" s="57">
        <f>E43</f>
        <v>31</v>
      </c>
      <c r="F44" s="57"/>
    </row>
    <row r="45" customFormat="1" ht="19.8" customHeight="1" spans="2:6">
      <c r="B45" s="94"/>
      <c r="C45" s="85"/>
      <c r="D45" s="57"/>
      <c r="E45" s="57"/>
      <c r="F45" s="57"/>
    </row>
    <row r="46" customFormat="1" ht="19.8" customHeight="1" spans="2:6">
      <c r="B46" s="94"/>
      <c r="C46" s="85"/>
      <c r="D46" s="57"/>
      <c r="E46" s="57"/>
      <c r="F46" s="57"/>
    </row>
    <row r="47" customFormat="1" ht="19.8" customHeight="1" spans="2:6">
      <c r="B47" s="94"/>
      <c r="C47" s="85"/>
      <c r="D47" s="57"/>
      <c r="E47" s="57"/>
      <c r="F47" s="57"/>
    </row>
    <row r="48" customFormat="1" ht="19.8" customHeight="1" spans="2:6">
      <c r="B48" s="94"/>
      <c r="C48" s="85"/>
      <c r="D48" s="57"/>
      <c r="E48" s="57"/>
      <c r="F48" s="57"/>
    </row>
    <row r="49" customFormat="1" ht="19.8" customHeight="1" spans="2:6">
      <c r="B49" s="94"/>
      <c r="C49" s="85"/>
      <c r="D49" s="57"/>
      <c r="E49" s="57"/>
      <c r="F49" s="57"/>
    </row>
    <row r="50" customFormat="1" ht="19.8" customHeight="1" spans="2:6">
      <c r="B50" s="94"/>
      <c r="C50" s="85"/>
      <c r="D50" s="95"/>
      <c r="E50" s="95"/>
      <c r="F50" s="95"/>
    </row>
    <row r="51" customFormat="1" ht="19.8" customHeight="1" spans="2:6">
      <c r="B51" s="94"/>
      <c r="C51" s="85"/>
      <c r="D51" s="95"/>
      <c r="E51" s="95"/>
      <c r="F51" s="95"/>
    </row>
    <row r="52" customFormat="1" ht="19.8" customHeight="1" spans="2:6">
      <c r="B52" s="94"/>
      <c r="C52" s="85"/>
      <c r="D52" s="95"/>
      <c r="E52" s="95"/>
      <c r="F52" s="95"/>
    </row>
    <row r="53" ht="19.8" customHeight="1" spans="2:6">
      <c r="B53" s="84"/>
      <c r="C53" s="85"/>
      <c r="D53" s="95"/>
      <c r="E53" s="95"/>
      <c r="F53" s="95"/>
    </row>
    <row r="54" ht="23.25" customHeight="1" spans="2:6">
      <c r="B54" s="96" t="s">
        <v>106</v>
      </c>
      <c r="C54" s="96"/>
      <c r="D54" s="96"/>
      <c r="E54" s="96"/>
      <c r="F54" s="96"/>
    </row>
    <row r="60" spans="4:6">
      <c r="D60" s="70"/>
      <c r="E60" s="70"/>
      <c r="F60" s="70"/>
    </row>
    <row r="61" ht="15.75" spans="4:6">
      <c r="D61" s="97"/>
      <c r="E61" s="97"/>
      <c r="F61" s="70"/>
    </row>
    <row r="62" ht="15.75" spans="4:6">
      <c r="D62" s="97"/>
      <c r="E62" s="97"/>
      <c r="F62" s="70"/>
    </row>
    <row r="63" ht="15.75" spans="4:6">
      <c r="D63" s="98"/>
      <c r="E63" s="98"/>
      <c r="F63" s="70"/>
    </row>
    <row r="64" spans="4:6">
      <c r="D64" s="70"/>
      <c r="E64" s="70"/>
      <c r="F64" s="70"/>
    </row>
    <row r="65" spans="4:6">
      <c r="D65" s="70"/>
      <c r="E65" s="70"/>
      <c r="F65" s="70"/>
    </row>
  </sheetData>
  <mergeCells count="5">
    <mergeCell ref="B6:C6"/>
    <mergeCell ref="D6:F6"/>
    <mergeCell ref="B8:C8"/>
    <mergeCell ref="B54:F54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B2" sqref="B2:M4"/>
    </sheetView>
  </sheetViews>
  <sheetFormatPr defaultColWidth="10" defaultRowHeight="14.2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333333333333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31"/>
      <c r="B1" s="3" t="s">
        <v>107</v>
      </c>
    </row>
    <row r="2" ht="16.35" customHeight="1" spans="2:13">
      <c r="B2" s="90" t="s">
        <v>108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ht="16.35" customHeight="1" spans="2:13"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ht="16.35" customHeight="1" spans="2:1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</row>
    <row r="5" ht="20.7" customHeight="1" spans="13:13">
      <c r="M5" s="51" t="s">
        <v>2</v>
      </c>
    </row>
    <row r="6" ht="38.8" customHeight="1" spans="2:13">
      <c r="B6" s="46" t="s">
        <v>109</v>
      </c>
      <c r="C6" s="46"/>
      <c r="D6" s="46"/>
      <c r="E6" s="46"/>
      <c r="F6" s="46"/>
      <c r="G6" s="46"/>
      <c r="H6" s="46" t="s">
        <v>32</v>
      </c>
      <c r="I6" s="46"/>
      <c r="J6" s="46"/>
      <c r="K6" s="46"/>
      <c r="L6" s="46"/>
      <c r="M6" s="46"/>
    </row>
    <row r="7" ht="36.2" customHeight="1" spans="2:13">
      <c r="B7" s="46" t="s">
        <v>7</v>
      </c>
      <c r="C7" s="46" t="s">
        <v>110</v>
      </c>
      <c r="D7" s="46" t="s">
        <v>111</v>
      </c>
      <c r="E7" s="46"/>
      <c r="F7" s="46"/>
      <c r="G7" s="46" t="s">
        <v>112</v>
      </c>
      <c r="H7" s="46" t="s">
        <v>7</v>
      </c>
      <c r="I7" s="46" t="s">
        <v>110</v>
      </c>
      <c r="J7" s="46" t="s">
        <v>111</v>
      </c>
      <c r="K7" s="46"/>
      <c r="L7" s="46"/>
      <c r="M7" s="46" t="s">
        <v>112</v>
      </c>
    </row>
    <row r="8" ht="36.2" customHeight="1" spans="2:13">
      <c r="B8" s="46"/>
      <c r="C8" s="46"/>
      <c r="D8" s="46" t="s">
        <v>113</v>
      </c>
      <c r="E8" s="46" t="s">
        <v>114</v>
      </c>
      <c r="F8" s="46" t="s">
        <v>115</v>
      </c>
      <c r="G8" s="46"/>
      <c r="H8" s="46"/>
      <c r="I8" s="46"/>
      <c r="J8" s="46" t="s">
        <v>113</v>
      </c>
      <c r="K8" s="46" t="s">
        <v>114</v>
      </c>
      <c r="L8" s="46" t="s">
        <v>115</v>
      </c>
      <c r="M8" s="46"/>
    </row>
    <row r="9" ht="25.85" customHeight="1" spans="2:13">
      <c r="B9" s="91">
        <f>D9+G9</f>
        <v>26.05</v>
      </c>
      <c r="C9" s="92"/>
      <c r="D9" s="91">
        <f>F9</f>
        <v>8</v>
      </c>
      <c r="E9" s="92"/>
      <c r="F9" s="91">
        <v>8</v>
      </c>
      <c r="G9" s="91">
        <v>18.05</v>
      </c>
      <c r="H9" s="93">
        <f>L9+M9</f>
        <v>10.29</v>
      </c>
      <c r="I9" s="93"/>
      <c r="J9" s="93">
        <f>L9</f>
        <v>7</v>
      </c>
      <c r="K9" s="93"/>
      <c r="L9" s="93">
        <v>7</v>
      </c>
      <c r="M9" s="93">
        <v>3.29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opLeftCell="B1" workbookViewId="0">
      <selection activeCell="B2" sqref="B2:F3"/>
    </sheetView>
  </sheetViews>
  <sheetFormatPr defaultColWidth="10" defaultRowHeight="14.25" outlineLevelCol="5"/>
  <cols>
    <col min="1" max="1" width="7" hidden="1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  <col min="7" max="7" width="9.76666666666667" customWidth="1"/>
  </cols>
  <sheetData>
    <row r="1" ht="18.1" customHeight="1" spans="1:6">
      <c r="A1" s="31"/>
      <c r="B1" s="86" t="s">
        <v>116</v>
      </c>
      <c r="C1" s="73"/>
      <c r="D1" s="73"/>
      <c r="E1" s="73"/>
      <c r="F1" s="73"/>
    </row>
    <row r="2" ht="16.35" customHeight="1" spans="2:6">
      <c r="B2" s="81" t="s">
        <v>117</v>
      </c>
      <c r="C2" s="81"/>
      <c r="D2" s="81"/>
      <c r="E2" s="81"/>
      <c r="F2" s="81"/>
    </row>
    <row r="3" ht="16.35" customHeight="1" spans="2:6">
      <c r="B3" s="81"/>
      <c r="C3" s="81"/>
      <c r="D3" s="81"/>
      <c r="E3" s="81"/>
      <c r="F3" s="81"/>
    </row>
    <row r="4" ht="16.35" customHeight="1" spans="2:6">
      <c r="B4" s="73"/>
      <c r="C4" s="73"/>
      <c r="D4" s="73"/>
      <c r="E4" s="73"/>
      <c r="F4" s="73"/>
    </row>
    <row r="5" ht="19.8" customHeight="1" spans="2:6">
      <c r="B5" s="73"/>
      <c r="C5" s="73"/>
      <c r="D5" s="73"/>
      <c r="E5" s="73"/>
      <c r="F5" s="51" t="s">
        <v>2</v>
      </c>
    </row>
    <row r="6" ht="36.2" customHeight="1" spans="2:6">
      <c r="B6" s="64" t="s">
        <v>118</v>
      </c>
      <c r="C6" s="64"/>
      <c r="D6" s="64" t="s">
        <v>119</v>
      </c>
      <c r="E6" s="64"/>
      <c r="F6" s="64"/>
    </row>
    <row r="7" ht="27.6" customHeight="1" spans="2:6">
      <c r="B7" s="64" t="s">
        <v>120</v>
      </c>
      <c r="C7" s="64" t="s">
        <v>34</v>
      </c>
      <c r="D7" s="64" t="s">
        <v>35</v>
      </c>
      <c r="E7" s="64" t="s">
        <v>121</v>
      </c>
      <c r="F7" s="64" t="s">
        <v>122</v>
      </c>
    </row>
    <row r="8" ht="19.8" customHeight="1" spans="2:6">
      <c r="B8" s="65" t="s">
        <v>7</v>
      </c>
      <c r="C8" s="65"/>
      <c r="D8" s="47">
        <f>E8+F8</f>
        <v>459.45</v>
      </c>
      <c r="E8" s="47">
        <f>E9+E18+E33+E36</f>
        <v>395.53</v>
      </c>
      <c r="F8" s="47">
        <f>F9+F18+F33+F36</f>
        <v>63.92</v>
      </c>
    </row>
    <row r="9" ht="19.8" customHeight="1" spans="2:6">
      <c r="B9" s="55" t="s">
        <v>123</v>
      </c>
      <c r="C9" s="87" t="s">
        <v>124</v>
      </c>
      <c r="D9" s="88">
        <f>E9+F9</f>
        <v>346.23</v>
      </c>
      <c r="E9" s="88">
        <f>E10+E11+E12+E13+E14+E15+E16+E17</f>
        <v>346.23</v>
      </c>
      <c r="F9" s="47"/>
    </row>
    <row r="10" ht="19.8" customHeight="1" spans="2:6">
      <c r="B10" s="60" t="s">
        <v>125</v>
      </c>
      <c r="C10" s="89" t="s">
        <v>126</v>
      </c>
      <c r="D10" s="88">
        <f t="shared" ref="D10:D37" si="0">E10+F10</f>
        <v>86.45</v>
      </c>
      <c r="E10" s="88">
        <v>86.45</v>
      </c>
      <c r="F10" s="88"/>
    </row>
    <row r="11" ht="19.8" customHeight="1" spans="2:6">
      <c r="B11" s="60" t="s">
        <v>127</v>
      </c>
      <c r="C11" s="89" t="s">
        <v>128</v>
      </c>
      <c r="D11" s="88">
        <f t="shared" si="0"/>
        <v>66.08</v>
      </c>
      <c r="E11" s="88">
        <v>66.08</v>
      </c>
      <c r="F11" s="88"/>
    </row>
    <row r="12" ht="19.8" customHeight="1" spans="2:6">
      <c r="B12" s="60" t="s">
        <v>129</v>
      </c>
      <c r="C12" s="89" t="s">
        <v>130</v>
      </c>
      <c r="D12" s="88">
        <f t="shared" si="0"/>
        <v>81.84</v>
      </c>
      <c r="E12" s="88">
        <v>81.84</v>
      </c>
      <c r="F12" s="88"/>
    </row>
    <row r="13" ht="19.8" customHeight="1" spans="2:6">
      <c r="B13" s="60" t="s">
        <v>131</v>
      </c>
      <c r="C13" s="89" t="s">
        <v>132</v>
      </c>
      <c r="D13" s="88">
        <f t="shared" si="0"/>
        <v>37.5</v>
      </c>
      <c r="E13" s="88">
        <v>37.5</v>
      </c>
      <c r="F13" s="88"/>
    </row>
    <row r="14" ht="19.8" customHeight="1" spans="2:6">
      <c r="B14" s="60" t="s">
        <v>133</v>
      </c>
      <c r="C14" s="89" t="s">
        <v>134</v>
      </c>
      <c r="D14" s="88">
        <f t="shared" si="0"/>
        <v>18.75</v>
      </c>
      <c r="E14" s="88">
        <v>18.75</v>
      </c>
      <c r="F14" s="88"/>
    </row>
    <row r="15" ht="19.8" customHeight="1" spans="2:6">
      <c r="B15" s="60" t="s">
        <v>135</v>
      </c>
      <c r="C15" s="89" t="s">
        <v>136</v>
      </c>
      <c r="D15" s="88">
        <f t="shared" si="0"/>
        <v>23.44</v>
      </c>
      <c r="E15" s="88">
        <v>23.44</v>
      </c>
      <c r="F15" s="88"/>
    </row>
    <row r="16" ht="19.8" customHeight="1" spans="2:6">
      <c r="B16" s="60" t="s">
        <v>137</v>
      </c>
      <c r="C16" s="89" t="s">
        <v>138</v>
      </c>
      <c r="D16" s="88">
        <f t="shared" si="0"/>
        <v>1.17</v>
      </c>
      <c r="E16" s="88">
        <v>1.17</v>
      </c>
      <c r="F16" s="88"/>
    </row>
    <row r="17" ht="19.8" customHeight="1" spans="2:6">
      <c r="B17" s="60" t="s">
        <v>139</v>
      </c>
      <c r="C17" s="89" t="s">
        <v>140</v>
      </c>
      <c r="D17" s="88">
        <f t="shared" si="0"/>
        <v>31</v>
      </c>
      <c r="E17" s="88">
        <v>31</v>
      </c>
      <c r="F17" s="88"/>
    </row>
    <row r="18" ht="19.8" customHeight="1" spans="2:6">
      <c r="B18" s="55" t="s">
        <v>141</v>
      </c>
      <c r="C18" s="87" t="s">
        <v>142</v>
      </c>
      <c r="D18" s="88">
        <f t="shared" si="0"/>
        <v>61.66</v>
      </c>
      <c r="E18" s="88">
        <v>1.14</v>
      </c>
      <c r="F18" s="88">
        <f>SUM(F19:F32)</f>
        <v>60.52</v>
      </c>
    </row>
    <row r="19" ht="19.8" customHeight="1" spans="2:6">
      <c r="B19" s="60" t="s">
        <v>143</v>
      </c>
      <c r="C19" s="89" t="s">
        <v>144</v>
      </c>
      <c r="D19" s="88">
        <f t="shared" si="0"/>
        <v>7</v>
      </c>
      <c r="E19" s="88"/>
      <c r="F19" s="88">
        <v>7</v>
      </c>
    </row>
    <row r="20" ht="19.8" customHeight="1" spans="2:6">
      <c r="B20" s="60" t="s">
        <v>145</v>
      </c>
      <c r="C20" s="89" t="s">
        <v>146</v>
      </c>
      <c r="D20" s="88">
        <f t="shared" si="0"/>
        <v>2</v>
      </c>
      <c r="E20" s="88"/>
      <c r="F20" s="88">
        <v>2</v>
      </c>
    </row>
    <row r="21" ht="19.8" customHeight="1" spans="2:6">
      <c r="B21" s="60" t="s">
        <v>147</v>
      </c>
      <c r="C21" s="89" t="s">
        <v>148</v>
      </c>
      <c r="D21" s="88">
        <f t="shared" si="0"/>
        <v>0.3</v>
      </c>
      <c r="E21" s="88"/>
      <c r="F21" s="88">
        <v>0.3</v>
      </c>
    </row>
    <row r="22" ht="19.8" customHeight="1" spans="2:6">
      <c r="B22" s="60" t="s">
        <v>149</v>
      </c>
      <c r="C22" s="89" t="s">
        <v>150</v>
      </c>
      <c r="D22" s="88">
        <f t="shared" si="0"/>
        <v>2</v>
      </c>
      <c r="E22" s="88"/>
      <c r="F22" s="88">
        <v>2</v>
      </c>
    </row>
    <row r="23" ht="19.8" customHeight="1" spans="2:6">
      <c r="B23" s="60" t="s">
        <v>151</v>
      </c>
      <c r="C23" s="89" t="s">
        <v>152</v>
      </c>
      <c r="D23" s="88">
        <f t="shared" si="0"/>
        <v>2</v>
      </c>
      <c r="E23" s="88"/>
      <c r="F23" s="88">
        <v>2</v>
      </c>
    </row>
    <row r="24" ht="19.8" customHeight="1" spans="2:6">
      <c r="B24" s="60" t="s">
        <v>153</v>
      </c>
      <c r="C24" s="89" t="s">
        <v>154</v>
      </c>
      <c r="D24" s="88">
        <f t="shared" si="0"/>
        <v>3</v>
      </c>
      <c r="E24" s="88"/>
      <c r="F24" s="88">
        <v>3</v>
      </c>
    </row>
    <row r="25" ht="19.8" customHeight="1" spans="2:6">
      <c r="B25" s="60" t="s">
        <v>155</v>
      </c>
      <c r="C25" s="89" t="s">
        <v>156</v>
      </c>
      <c r="D25" s="88">
        <f t="shared" si="0"/>
        <v>10.01</v>
      </c>
      <c r="E25" s="88"/>
      <c r="F25" s="88">
        <v>10.01</v>
      </c>
    </row>
    <row r="26" ht="19.8" customHeight="1" spans="2:6">
      <c r="B26" s="60" t="s">
        <v>157</v>
      </c>
      <c r="C26" s="89" t="s">
        <v>158</v>
      </c>
      <c r="D26" s="88">
        <f t="shared" si="0"/>
        <v>3.29</v>
      </c>
      <c r="E26" s="88"/>
      <c r="F26" s="88">
        <v>3.29</v>
      </c>
    </row>
    <row r="27" ht="19.8" customHeight="1" spans="2:6">
      <c r="B27" s="60" t="s">
        <v>159</v>
      </c>
      <c r="C27" s="89" t="s">
        <v>160</v>
      </c>
      <c r="D27" s="88">
        <f t="shared" si="0"/>
        <v>2</v>
      </c>
      <c r="E27" s="88"/>
      <c r="F27" s="88">
        <v>2</v>
      </c>
    </row>
    <row r="28" ht="21" customHeight="1" spans="2:6">
      <c r="B28" s="60" t="s">
        <v>161</v>
      </c>
      <c r="C28" s="89" t="s">
        <v>162</v>
      </c>
      <c r="D28" s="88">
        <f t="shared" si="0"/>
        <v>1.04</v>
      </c>
      <c r="E28" s="88"/>
      <c r="F28" s="88">
        <v>1.04</v>
      </c>
    </row>
    <row r="29" ht="21" customHeight="1" spans="2:6">
      <c r="B29" s="60" t="s">
        <v>163</v>
      </c>
      <c r="C29" s="89" t="s">
        <v>164</v>
      </c>
      <c r="D29" s="88">
        <f t="shared" si="0"/>
        <v>2.16</v>
      </c>
      <c r="E29" s="88"/>
      <c r="F29" s="88">
        <v>2.16</v>
      </c>
    </row>
    <row r="30" ht="21" customHeight="1" spans="2:6">
      <c r="B30" s="60" t="s">
        <v>165</v>
      </c>
      <c r="C30" s="89" t="s">
        <v>166</v>
      </c>
      <c r="D30" s="88">
        <f t="shared" si="0"/>
        <v>7</v>
      </c>
      <c r="E30" s="88"/>
      <c r="F30" s="88">
        <v>7</v>
      </c>
    </row>
    <row r="31" ht="21" customHeight="1" spans="2:6">
      <c r="B31" s="60" t="s">
        <v>167</v>
      </c>
      <c r="C31" s="89" t="s">
        <v>168</v>
      </c>
      <c r="D31" s="88">
        <f t="shared" si="0"/>
        <v>18.72</v>
      </c>
      <c r="E31" s="88"/>
      <c r="F31" s="88">
        <v>18.72</v>
      </c>
    </row>
    <row r="32" ht="21" customHeight="1" spans="2:6">
      <c r="B32" s="60" t="s">
        <v>169</v>
      </c>
      <c r="C32" s="89" t="s">
        <v>170</v>
      </c>
      <c r="D32" s="88">
        <f t="shared" si="0"/>
        <v>1.14</v>
      </c>
      <c r="E32" s="88">
        <v>1.14</v>
      </c>
      <c r="F32" s="88"/>
    </row>
    <row r="33" ht="21" customHeight="1" spans="2:6">
      <c r="B33" s="55" t="s">
        <v>171</v>
      </c>
      <c r="C33" s="87" t="s">
        <v>172</v>
      </c>
      <c r="D33" s="88">
        <f t="shared" si="0"/>
        <v>49.56</v>
      </c>
      <c r="E33" s="88">
        <f>E34+E35</f>
        <v>48.16</v>
      </c>
      <c r="F33" s="88">
        <f>F35</f>
        <v>1.4</v>
      </c>
    </row>
    <row r="34" ht="21" customHeight="1" spans="2:6">
      <c r="B34" s="58" t="s">
        <v>173</v>
      </c>
      <c r="C34" s="89" t="s">
        <v>174</v>
      </c>
      <c r="D34" s="88">
        <f t="shared" si="0"/>
        <v>43.7</v>
      </c>
      <c r="E34" s="88">
        <v>43.7</v>
      </c>
      <c r="F34" s="88"/>
    </row>
    <row r="35" ht="21" customHeight="1" spans="2:6">
      <c r="B35" s="58" t="s">
        <v>175</v>
      </c>
      <c r="C35" s="89" t="s">
        <v>176</v>
      </c>
      <c r="D35" s="88">
        <f t="shared" si="0"/>
        <v>5.86</v>
      </c>
      <c r="E35" s="88">
        <v>4.46</v>
      </c>
      <c r="F35" s="88">
        <v>1.4</v>
      </c>
    </row>
    <row r="36" ht="21" customHeight="1" spans="2:6">
      <c r="B36" s="55" t="s">
        <v>177</v>
      </c>
      <c r="C36" s="87" t="s">
        <v>178</v>
      </c>
      <c r="D36" s="88">
        <f t="shared" si="0"/>
        <v>2</v>
      </c>
      <c r="E36" s="88"/>
      <c r="F36" s="88">
        <v>2</v>
      </c>
    </row>
    <row r="37" ht="21" customHeight="1" spans="2:6">
      <c r="B37" s="60" t="s">
        <v>179</v>
      </c>
      <c r="C37" s="89" t="s">
        <v>180</v>
      </c>
      <c r="D37" s="88">
        <f t="shared" si="0"/>
        <v>2</v>
      </c>
      <c r="E37" s="88"/>
      <c r="F37" s="88">
        <v>2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E14" sqref="E14:E15"/>
    </sheetView>
  </sheetViews>
  <sheetFormatPr defaultColWidth="10" defaultRowHeight="14.2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8" customWidth="1"/>
    <col min="6" max="6" width="15.3333333333333" customWidth="1"/>
    <col min="7" max="7" width="9.76666666666667" customWidth="1"/>
  </cols>
  <sheetData>
    <row r="1" ht="16.35" customHeight="1" spans="1:6">
      <c r="A1" s="31"/>
      <c r="B1" s="80" t="s">
        <v>181</v>
      </c>
      <c r="C1" s="73"/>
      <c r="D1" s="73"/>
      <c r="E1" s="73"/>
      <c r="F1" s="73"/>
    </row>
    <row r="2" ht="25" customHeight="1" spans="2:6">
      <c r="B2" s="81" t="s">
        <v>182</v>
      </c>
      <c r="C2" s="81"/>
      <c r="D2" s="81"/>
      <c r="E2" s="81"/>
      <c r="F2" s="81"/>
    </row>
    <row r="3" ht="26.7" customHeight="1" spans="2:6">
      <c r="B3" s="81"/>
      <c r="C3" s="81"/>
      <c r="D3" s="81"/>
      <c r="E3" s="81"/>
      <c r="F3" s="81"/>
    </row>
    <row r="4" ht="16.35" customHeight="1" spans="2:6">
      <c r="B4" s="73"/>
      <c r="C4" s="73"/>
      <c r="D4" s="73"/>
      <c r="E4" s="73"/>
      <c r="F4" s="73"/>
    </row>
    <row r="5" ht="21.55" customHeight="1" spans="2:6">
      <c r="B5" s="73"/>
      <c r="C5" s="73"/>
      <c r="D5" s="73"/>
      <c r="E5" s="73"/>
      <c r="F5" s="51" t="s">
        <v>2</v>
      </c>
    </row>
    <row r="6" ht="33.6" customHeight="1" spans="2:6">
      <c r="B6" s="64" t="s">
        <v>33</v>
      </c>
      <c r="C6" s="64" t="s">
        <v>34</v>
      </c>
      <c r="D6" s="64" t="s">
        <v>183</v>
      </c>
      <c r="E6" s="64"/>
      <c r="F6" s="64"/>
    </row>
    <row r="7" ht="31.05" customHeight="1" spans="2:6">
      <c r="B7" s="64"/>
      <c r="C7" s="64"/>
      <c r="D7" s="64" t="s">
        <v>35</v>
      </c>
      <c r="E7" s="64" t="s">
        <v>36</v>
      </c>
      <c r="F7" s="64" t="s">
        <v>37</v>
      </c>
    </row>
    <row r="8" ht="20.7" customHeight="1" spans="2:6">
      <c r="B8" s="82" t="s">
        <v>7</v>
      </c>
      <c r="C8" s="82"/>
      <c r="D8" s="83"/>
      <c r="E8" s="83"/>
      <c r="F8" s="83"/>
    </row>
    <row r="9" ht="22" customHeight="1" spans="2:6">
      <c r="B9" s="84"/>
      <c r="C9" s="85"/>
      <c r="D9" s="49"/>
      <c r="E9" s="49"/>
      <c r="F9" s="49"/>
    </row>
    <row r="10" spans="2:2">
      <c r="B10" t="s">
        <v>184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F13" sqref="F13"/>
    </sheetView>
  </sheetViews>
  <sheetFormatPr defaultColWidth="10" defaultRowHeight="14.2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31"/>
      <c r="C1" s="3" t="s">
        <v>185</v>
      </c>
    </row>
    <row r="2" ht="16.35" customHeight="1" spans="3:6">
      <c r="C2" s="32" t="s">
        <v>186</v>
      </c>
      <c r="D2" s="32"/>
      <c r="E2" s="32"/>
      <c r="F2" s="32"/>
    </row>
    <row r="3" ht="16.35" customHeight="1" spans="3:6">
      <c r="C3" s="32"/>
      <c r="D3" s="32"/>
      <c r="E3" s="32"/>
      <c r="F3" s="32"/>
    </row>
    <row r="4" ht="16.35" customHeight="1"/>
    <row r="5" ht="23.25" customHeight="1" spans="6:6">
      <c r="F5" s="78" t="s">
        <v>2</v>
      </c>
    </row>
    <row r="6" ht="34.5" customHeight="1" spans="3:6">
      <c r="C6" s="71" t="s">
        <v>3</v>
      </c>
      <c r="D6" s="71"/>
      <c r="E6" s="71" t="s">
        <v>4</v>
      </c>
      <c r="F6" s="71"/>
    </row>
    <row r="7" ht="32.75" customHeight="1" spans="3:6">
      <c r="C7" s="71" t="s">
        <v>5</v>
      </c>
      <c r="D7" s="71" t="s">
        <v>6</v>
      </c>
      <c r="E7" s="71" t="s">
        <v>5</v>
      </c>
      <c r="F7" s="71" t="s">
        <v>6</v>
      </c>
    </row>
    <row r="8" ht="25" customHeight="1" spans="3:6">
      <c r="C8" s="65" t="s">
        <v>7</v>
      </c>
      <c r="D8" s="72">
        <f>D9</f>
        <v>19531.09</v>
      </c>
      <c r="E8" s="65" t="s">
        <v>7</v>
      </c>
      <c r="F8" s="72">
        <f>F9+F10+F11+F12+F13</f>
        <v>19531.09</v>
      </c>
    </row>
    <row r="9" ht="20.7" customHeight="1" spans="2:6">
      <c r="B9" s="73" t="s">
        <v>187</v>
      </c>
      <c r="C9" s="74" t="s">
        <v>13</v>
      </c>
      <c r="D9" s="72">
        <v>19531.09</v>
      </c>
      <c r="E9" s="79" t="s">
        <v>14</v>
      </c>
      <c r="F9" s="72">
        <v>105.8</v>
      </c>
    </row>
    <row r="10" ht="20.7" customHeight="1" spans="2:6">
      <c r="B10" s="73"/>
      <c r="C10" s="74" t="s">
        <v>15</v>
      </c>
      <c r="D10" s="72"/>
      <c r="E10" s="79" t="s">
        <v>16</v>
      </c>
      <c r="F10" s="72">
        <v>23.44</v>
      </c>
    </row>
    <row r="11" ht="20.7" customHeight="1" spans="2:6">
      <c r="B11" s="73"/>
      <c r="C11" s="74" t="s">
        <v>17</v>
      </c>
      <c r="D11" s="72"/>
      <c r="E11" s="79" t="s">
        <v>18</v>
      </c>
      <c r="F11" s="72">
        <v>2900</v>
      </c>
    </row>
    <row r="12" ht="20.7" customHeight="1" spans="2:6">
      <c r="B12" s="73"/>
      <c r="C12" s="74" t="s">
        <v>188</v>
      </c>
      <c r="D12" s="72"/>
      <c r="E12" s="79" t="s">
        <v>19</v>
      </c>
      <c r="F12" s="72">
        <v>16470.85</v>
      </c>
    </row>
    <row r="13" ht="20.7" customHeight="1" spans="2:6">
      <c r="B13" s="73"/>
      <c r="C13" s="74" t="s">
        <v>189</v>
      </c>
      <c r="D13" s="72"/>
      <c r="E13" s="74" t="s">
        <v>20</v>
      </c>
      <c r="F13" s="72">
        <v>31</v>
      </c>
    </row>
    <row r="14" ht="20.7" customHeight="1" spans="2:6">
      <c r="B14" s="73"/>
      <c r="C14" s="74" t="s">
        <v>190</v>
      </c>
      <c r="D14" s="72"/>
      <c r="E14" s="74"/>
      <c r="F14" s="72"/>
    </row>
    <row r="15" ht="20.7" customHeight="1" spans="2:6">
      <c r="B15" s="73"/>
      <c r="C15" s="74" t="s">
        <v>191</v>
      </c>
      <c r="D15" s="72"/>
      <c r="E15" s="74"/>
      <c r="F15" s="72"/>
    </row>
    <row r="16" ht="21" customHeight="1" spans="2:6">
      <c r="B16" s="73"/>
      <c r="C16" s="75" t="s">
        <v>192</v>
      </c>
      <c r="D16" s="68"/>
      <c r="E16" s="75"/>
      <c r="F16" s="68"/>
    </row>
    <row r="17" ht="21" customHeight="1" spans="2:6">
      <c r="B17" s="73"/>
      <c r="C17" s="76" t="s">
        <v>193</v>
      </c>
      <c r="D17" s="77"/>
      <c r="E17" s="76"/>
      <c r="F17" s="77"/>
    </row>
    <row r="18" s="70" customFormat="1" ht="21" customHeight="1"/>
    <row r="19" s="70" customFormat="1" ht="21" customHeight="1"/>
    <row r="20" s="70" customFormat="1" ht="21" customHeight="1"/>
    <row r="21" s="70" customFormat="1" ht="21" customHeight="1"/>
    <row r="22" s="70" customFormat="1" ht="21" customHeight="1"/>
    <row r="23" s="70" customFormat="1"/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opLeftCell="A20" workbookViewId="0">
      <selection activeCell="D29" sqref="D29"/>
    </sheetView>
  </sheetViews>
  <sheetFormatPr defaultColWidth="10" defaultRowHeight="14.25"/>
  <cols>
    <col min="1" max="1" width="0.408333333333333" customWidth="1"/>
    <col min="2" max="2" width="10.05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333333333333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  <col min="14" max="14" width="9.76666666666667" customWidth="1"/>
  </cols>
  <sheetData>
    <row r="1" ht="16.35" customHeight="1" spans="1:2">
      <c r="A1" s="31"/>
      <c r="B1" s="3" t="s">
        <v>194</v>
      </c>
    </row>
    <row r="2" ht="16.35" customHeight="1" spans="2:13">
      <c r="B2" s="32" t="s">
        <v>195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ht="16.35" customHeight="1" spans="2:13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ht="16.35" customHeight="1"/>
    <row r="5" ht="22.4" customHeight="1" spans="13:13">
      <c r="M5" s="51" t="s">
        <v>2</v>
      </c>
    </row>
    <row r="6" ht="36.2" customHeight="1" spans="2:13">
      <c r="B6" s="64" t="s">
        <v>196</v>
      </c>
      <c r="C6" s="64"/>
      <c r="D6" s="64" t="s">
        <v>35</v>
      </c>
      <c r="E6" s="46" t="s">
        <v>197</v>
      </c>
      <c r="F6" s="46" t="s">
        <v>198</v>
      </c>
      <c r="G6" s="46" t="s">
        <v>199</v>
      </c>
      <c r="H6" s="46" t="s">
        <v>200</v>
      </c>
      <c r="I6" s="46" t="s">
        <v>201</v>
      </c>
      <c r="J6" s="46" t="s">
        <v>202</v>
      </c>
      <c r="K6" s="46" t="s">
        <v>203</v>
      </c>
      <c r="L6" s="46" t="s">
        <v>204</v>
      </c>
      <c r="M6" s="46" t="s">
        <v>205</v>
      </c>
    </row>
    <row r="7" ht="30.15" customHeight="1" spans="2:13">
      <c r="B7" s="64" t="s">
        <v>120</v>
      </c>
      <c r="C7" s="64" t="s">
        <v>34</v>
      </c>
      <c r="D7" s="64"/>
      <c r="E7" s="46"/>
      <c r="F7" s="46"/>
      <c r="G7" s="46"/>
      <c r="H7" s="46"/>
      <c r="I7" s="46"/>
      <c r="J7" s="46"/>
      <c r="K7" s="46"/>
      <c r="L7" s="46"/>
      <c r="M7" s="46"/>
    </row>
    <row r="8" ht="20.7" customHeight="1" spans="2:13">
      <c r="B8" s="65" t="s">
        <v>7</v>
      </c>
      <c r="C8" s="65"/>
      <c r="D8" s="57">
        <f>D9+D16+D19+D28+D42</f>
        <v>19531.09</v>
      </c>
      <c r="E8" s="57">
        <f>E9+E16+E19+E28+E42</f>
        <v>19531.09</v>
      </c>
      <c r="F8" s="47"/>
      <c r="G8" s="47"/>
      <c r="H8" s="47"/>
      <c r="I8" s="47"/>
      <c r="J8" s="47"/>
      <c r="K8" s="47"/>
      <c r="L8" s="47"/>
      <c r="M8" s="47"/>
    </row>
    <row r="9" ht="20.7" customHeight="1" spans="2:13">
      <c r="B9" s="55" t="s">
        <v>38</v>
      </c>
      <c r="C9" s="56" t="s">
        <v>14</v>
      </c>
      <c r="D9" s="57">
        <v>105.81</v>
      </c>
      <c r="E9" s="57">
        <v>105.81</v>
      </c>
      <c r="F9" s="47"/>
      <c r="G9" s="47"/>
      <c r="H9" s="47"/>
      <c r="I9" s="47"/>
      <c r="J9" s="47"/>
      <c r="K9" s="47"/>
      <c r="L9" s="47"/>
      <c r="M9" s="47"/>
    </row>
    <row r="10" ht="20.7" customHeight="1" spans="2:13">
      <c r="B10" s="58" t="s">
        <v>39</v>
      </c>
      <c r="C10" s="59" t="s">
        <v>40</v>
      </c>
      <c r="D10" s="57">
        <v>101.35</v>
      </c>
      <c r="E10" s="57">
        <v>101.35</v>
      </c>
      <c r="F10" s="47"/>
      <c r="G10" s="47"/>
      <c r="H10" s="47"/>
      <c r="I10" s="47"/>
      <c r="J10" s="47"/>
      <c r="K10" s="47"/>
      <c r="L10" s="47"/>
      <c r="M10" s="47"/>
    </row>
    <row r="11" ht="20.7" customHeight="1" spans="2:13">
      <c r="B11" s="60" t="s">
        <v>41</v>
      </c>
      <c r="C11" s="59" t="s">
        <v>42</v>
      </c>
      <c r="D11" s="57">
        <v>45.1</v>
      </c>
      <c r="E11" s="57">
        <v>45.1</v>
      </c>
      <c r="F11" s="47"/>
      <c r="G11" s="47"/>
      <c r="H11" s="47"/>
      <c r="I11" s="47"/>
      <c r="J11" s="47"/>
      <c r="K11" s="47"/>
      <c r="L11" s="47"/>
      <c r="M11" s="47"/>
    </row>
    <row r="12" ht="20.7" customHeight="1" spans="2:13">
      <c r="B12" s="60" t="s">
        <v>43</v>
      </c>
      <c r="C12" s="59" t="s">
        <v>44</v>
      </c>
      <c r="D12" s="57">
        <v>37.5</v>
      </c>
      <c r="E12" s="57">
        <v>37.5</v>
      </c>
      <c r="F12" s="47"/>
      <c r="G12" s="47"/>
      <c r="H12" s="47"/>
      <c r="I12" s="47"/>
      <c r="J12" s="47"/>
      <c r="K12" s="47"/>
      <c r="L12" s="47"/>
      <c r="M12" s="47"/>
    </row>
    <row r="13" ht="20.7" customHeight="1" spans="2:13">
      <c r="B13" s="60" t="s">
        <v>45</v>
      </c>
      <c r="C13" s="59" t="s">
        <v>46</v>
      </c>
      <c r="D13" s="57">
        <v>18.75</v>
      </c>
      <c r="E13" s="57">
        <v>18.75</v>
      </c>
      <c r="F13" s="47"/>
      <c r="G13" s="47"/>
      <c r="H13" s="47"/>
      <c r="I13" s="47"/>
      <c r="J13" s="47"/>
      <c r="K13" s="47"/>
      <c r="L13" s="47"/>
      <c r="M13" s="47"/>
    </row>
    <row r="14" ht="20.7" customHeight="1" spans="2:13">
      <c r="B14" s="60" t="s">
        <v>47</v>
      </c>
      <c r="C14" s="59" t="s">
        <v>48</v>
      </c>
      <c r="D14" s="57">
        <v>4.46</v>
      </c>
      <c r="E14" s="57">
        <v>4.46</v>
      </c>
      <c r="F14" s="47"/>
      <c r="G14" s="47"/>
      <c r="H14" s="47"/>
      <c r="I14" s="47"/>
      <c r="J14" s="47"/>
      <c r="K14" s="47"/>
      <c r="L14" s="47"/>
      <c r="M14" s="47"/>
    </row>
    <row r="15" ht="20.7" customHeight="1" spans="2:13">
      <c r="B15" s="60" t="s">
        <v>49</v>
      </c>
      <c r="C15" s="59" t="s">
        <v>50</v>
      </c>
      <c r="D15" s="57">
        <v>4.46</v>
      </c>
      <c r="E15" s="57">
        <v>4.46</v>
      </c>
      <c r="F15" s="47"/>
      <c r="G15" s="47"/>
      <c r="H15" s="47"/>
      <c r="I15" s="47"/>
      <c r="J15" s="47"/>
      <c r="K15" s="47"/>
      <c r="L15" s="47"/>
      <c r="M15" s="47"/>
    </row>
    <row r="16" ht="20.7" customHeight="1" spans="2:13">
      <c r="B16" s="55" t="s">
        <v>51</v>
      </c>
      <c r="C16" s="61" t="s">
        <v>16</v>
      </c>
      <c r="D16" s="57">
        <v>23.44</v>
      </c>
      <c r="E16" s="57">
        <v>23.44</v>
      </c>
      <c r="F16" s="47"/>
      <c r="G16" s="47"/>
      <c r="H16" s="47"/>
      <c r="I16" s="47"/>
      <c r="J16" s="47"/>
      <c r="K16" s="47"/>
      <c r="L16" s="47"/>
      <c r="M16" s="47"/>
    </row>
    <row r="17" ht="20.7" customHeight="1" spans="2:13">
      <c r="B17" s="60" t="s">
        <v>52</v>
      </c>
      <c r="C17" s="62" t="s">
        <v>53</v>
      </c>
      <c r="D17" s="57">
        <v>23.44</v>
      </c>
      <c r="E17" s="57">
        <v>23.44</v>
      </c>
      <c r="F17" s="47"/>
      <c r="G17" s="47"/>
      <c r="H17" s="47"/>
      <c r="I17" s="47"/>
      <c r="J17" s="47"/>
      <c r="K17" s="47"/>
      <c r="L17" s="47"/>
      <c r="M17" s="47"/>
    </row>
    <row r="18" ht="20.7" customHeight="1" spans="2:13">
      <c r="B18" s="60" t="s">
        <v>54</v>
      </c>
      <c r="C18" s="62" t="s">
        <v>55</v>
      </c>
      <c r="D18" s="57">
        <v>23.44</v>
      </c>
      <c r="E18" s="57">
        <v>23.44</v>
      </c>
      <c r="F18" s="47"/>
      <c r="G18" s="47"/>
      <c r="H18" s="47"/>
      <c r="I18" s="47"/>
      <c r="J18" s="47"/>
      <c r="K18" s="47"/>
      <c r="L18" s="47"/>
      <c r="M18" s="47"/>
    </row>
    <row r="19" ht="20.7" customHeight="1" spans="2:13">
      <c r="B19" s="55" t="s">
        <v>56</v>
      </c>
      <c r="C19" s="61" t="s">
        <v>18</v>
      </c>
      <c r="D19" s="57">
        <v>2900</v>
      </c>
      <c r="E19" s="57">
        <v>2900</v>
      </c>
      <c r="F19" s="47"/>
      <c r="G19" s="47"/>
      <c r="H19" s="47"/>
      <c r="I19" s="47"/>
      <c r="J19" s="47"/>
      <c r="K19" s="47"/>
      <c r="L19" s="47"/>
      <c r="M19" s="47"/>
    </row>
    <row r="20" ht="20.7" customHeight="1" spans="2:13">
      <c r="B20" s="58" t="s">
        <v>58</v>
      </c>
      <c r="C20" s="61" t="s">
        <v>59</v>
      </c>
      <c r="D20" s="57">
        <v>1729.8</v>
      </c>
      <c r="E20" s="57">
        <v>1729.8</v>
      </c>
      <c r="F20" s="47"/>
      <c r="G20" s="47"/>
      <c r="H20" s="47"/>
      <c r="I20" s="47"/>
      <c r="J20" s="47"/>
      <c r="K20" s="47"/>
      <c r="L20" s="47"/>
      <c r="M20" s="47"/>
    </row>
    <row r="21" ht="20.7" customHeight="1" spans="2:13">
      <c r="B21" s="58" t="s">
        <v>60</v>
      </c>
      <c r="C21" s="61" t="s">
        <v>61</v>
      </c>
      <c r="D21" s="57">
        <v>1569</v>
      </c>
      <c r="E21" s="57">
        <v>1569</v>
      </c>
      <c r="F21" s="47"/>
      <c r="G21" s="47"/>
      <c r="H21" s="47"/>
      <c r="I21" s="47"/>
      <c r="J21" s="47"/>
      <c r="K21" s="47"/>
      <c r="L21" s="47"/>
      <c r="M21" s="47"/>
    </row>
    <row r="22" ht="20.7" customHeight="1" spans="2:13">
      <c r="B22" s="58" t="s">
        <v>62</v>
      </c>
      <c r="C22" s="61" t="s">
        <v>63</v>
      </c>
      <c r="D22" s="57">
        <v>144.8</v>
      </c>
      <c r="E22" s="57">
        <v>144.8</v>
      </c>
      <c r="F22" s="47"/>
      <c r="G22" s="47"/>
      <c r="H22" s="47"/>
      <c r="I22" s="47"/>
      <c r="J22" s="47"/>
      <c r="K22" s="47"/>
      <c r="L22" s="47"/>
      <c r="M22" s="47"/>
    </row>
    <row r="23" ht="20.7" customHeight="1" spans="2:13">
      <c r="B23" s="58" t="s">
        <v>64</v>
      </c>
      <c r="C23" s="61" t="s">
        <v>65</v>
      </c>
      <c r="D23" s="57">
        <v>16</v>
      </c>
      <c r="E23" s="57">
        <v>16</v>
      </c>
      <c r="F23" s="47"/>
      <c r="G23" s="47"/>
      <c r="H23" s="47"/>
      <c r="I23" s="47"/>
      <c r="J23" s="47"/>
      <c r="K23" s="47"/>
      <c r="L23" s="47"/>
      <c r="M23" s="47"/>
    </row>
    <row r="24" ht="20.7" customHeight="1" spans="2:13">
      <c r="B24" s="58" t="s">
        <v>66</v>
      </c>
      <c r="C24" s="61" t="s">
        <v>67</v>
      </c>
      <c r="D24" s="57">
        <v>1170.2</v>
      </c>
      <c r="E24" s="57">
        <v>1170.2</v>
      </c>
      <c r="F24" s="47"/>
      <c r="G24" s="47"/>
      <c r="H24" s="47"/>
      <c r="I24" s="47"/>
      <c r="J24" s="47"/>
      <c r="K24" s="47"/>
      <c r="L24" s="47"/>
      <c r="M24" s="47"/>
    </row>
    <row r="25" ht="20.7" customHeight="1" spans="2:13">
      <c r="B25" s="58" t="s">
        <v>68</v>
      </c>
      <c r="C25" s="61" t="s">
        <v>69</v>
      </c>
      <c r="D25" s="57">
        <v>219.2</v>
      </c>
      <c r="E25" s="57">
        <v>219.2</v>
      </c>
      <c r="F25" s="47"/>
      <c r="G25" s="47"/>
      <c r="H25" s="47"/>
      <c r="I25" s="47"/>
      <c r="J25" s="47"/>
      <c r="K25" s="47"/>
      <c r="L25" s="47"/>
      <c r="M25" s="47"/>
    </row>
    <row r="26" ht="20.7" customHeight="1" spans="2:13">
      <c r="B26" s="58" t="s">
        <v>70</v>
      </c>
      <c r="C26" s="61" t="s">
        <v>71</v>
      </c>
      <c r="D26" s="57">
        <v>799</v>
      </c>
      <c r="E26" s="57">
        <v>799</v>
      </c>
      <c r="F26" s="47"/>
      <c r="G26" s="47"/>
      <c r="H26" s="47"/>
      <c r="I26" s="47"/>
      <c r="J26" s="47"/>
      <c r="K26" s="47"/>
      <c r="L26" s="47"/>
      <c r="M26" s="47"/>
    </row>
    <row r="27" ht="20.7" customHeight="1" spans="2:13">
      <c r="B27" s="58" t="s">
        <v>72</v>
      </c>
      <c r="C27" s="61" t="s">
        <v>73</v>
      </c>
      <c r="D27" s="57">
        <v>152</v>
      </c>
      <c r="E27" s="57">
        <v>152</v>
      </c>
      <c r="F27" s="47"/>
      <c r="G27" s="47"/>
      <c r="H27" s="47"/>
      <c r="I27" s="47"/>
      <c r="J27" s="47"/>
      <c r="K27" s="47"/>
      <c r="L27" s="47"/>
      <c r="M27" s="47"/>
    </row>
    <row r="28" ht="20.7" customHeight="1" spans="2:13">
      <c r="B28" s="55" t="s">
        <v>74</v>
      </c>
      <c r="C28" s="61" t="s">
        <v>19</v>
      </c>
      <c r="D28" s="57">
        <f>E28</f>
        <v>16470.84</v>
      </c>
      <c r="E28" s="57">
        <f>E29+E40</f>
        <v>16470.84</v>
      </c>
      <c r="F28" s="47"/>
      <c r="G28" s="47"/>
      <c r="H28" s="47"/>
      <c r="I28" s="47"/>
      <c r="J28" s="47"/>
      <c r="K28" s="47"/>
      <c r="L28" s="47"/>
      <c r="M28" s="47"/>
    </row>
    <row r="29" ht="20.7" customHeight="1" spans="2:13">
      <c r="B29" s="60" t="s">
        <v>75</v>
      </c>
      <c r="C29" s="62" t="s">
        <v>76</v>
      </c>
      <c r="D29" s="57">
        <f>E29</f>
        <v>16469.94</v>
      </c>
      <c r="E29" s="57">
        <f>E30+E31+E32+E33+E34+E35+E36+E37+E38+E39</f>
        <v>16469.94</v>
      </c>
      <c r="F29" s="47"/>
      <c r="G29" s="47"/>
      <c r="H29" s="47"/>
      <c r="I29" s="47"/>
      <c r="J29" s="47"/>
      <c r="K29" s="47"/>
      <c r="L29" s="47"/>
      <c r="M29" s="47"/>
    </row>
    <row r="30" ht="20.7" customHeight="1" spans="2:13">
      <c r="B30" s="60" t="s">
        <v>77</v>
      </c>
      <c r="C30" s="62" t="s">
        <v>78</v>
      </c>
      <c r="D30" s="57">
        <v>299.2</v>
      </c>
      <c r="E30" s="57">
        <v>299.2</v>
      </c>
      <c r="F30" s="47"/>
      <c r="G30" s="47"/>
      <c r="H30" s="47"/>
      <c r="I30" s="47"/>
      <c r="J30" s="47"/>
      <c r="K30" s="47"/>
      <c r="L30" s="47"/>
      <c r="M30" s="47"/>
    </row>
    <row r="31" ht="20.7" customHeight="1" spans="2:13">
      <c r="B31" s="60" t="s">
        <v>79</v>
      </c>
      <c r="C31" s="62" t="s">
        <v>80</v>
      </c>
      <c r="D31" s="57">
        <v>4.36</v>
      </c>
      <c r="E31" s="57">
        <v>4.36</v>
      </c>
      <c r="F31" s="47"/>
      <c r="G31" s="47"/>
      <c r="H31" s="47"/>
      <c r="I31" s="47"/>
      <c r="J31" s="47"/>
      <c r="K31" s="47"/>
      <c r="L31" s="47"/>
      <c r="M31" s="47"/>
    </row>
    <row r="32" ht="20.7" customHeight="1" spans="2:13">
      <c r="B32" s="60" t="s">
        <v>81</v>
      </c>
      <c r="C32" s="62" t="s">
        <v>82</v>
      </c>
      <c r="D32" s="57">
        <v>1435</v>
      </c>
      <c r="E32" s="57">
        <v>1435</v>
      </c>
      <c r="F32" s="47"/>
      <c r="G32" s="47"/>
      <c r="H32" s="47"/>
      <c r="I32" s="47"/>
      <c r="J32" s="47"/>
      <c r="K32" s="47"/>
      <c r="L32" s="47"/>
      <c r="M32" s="47"/>
    </row>
    <row r="33" ht="20.7" customHeight="1" spans="2:13">
      <c r="B33" s="60" t="s">
        <v>83</v>
      </c>
      <c r="C33" s="62" t="s">
        <v>84</v>
      </c>
      <c r="D33" s="57">
        <v>3907.72</v>
      </c>
      <c r="E33" s="57">
        <v>3907.72</v>
      </c>
      <c r="F33" s="47"/>
      <c r="G33" s="47"/>
      <c r="H33" s="47"/>
      <c r="I33" s="47"/>
      <c r="J33" s="47"/>
      <c r="K33" s="47"/>
      <c r="L33" s="47"/>
      <c r="M33" s="47"/>
    </row>
    <row r="34" ht="20.7" customHeight="1" spans="2:13">
      <c r="B34" s="60" t="s">
        <v>85</v>
      </c>
      <c r="C34" s="62" t="s">
        <v>86</v>
      </c>
      <c r="D34" s="57">
        <v>2309.03</v>
      </c>
      <c r="E34" s="57">
        <v>2309.02</v>
      </c>
      <c r="F34" s="47"/>
      <c r="G34" s="47"/>
      <c r="H34" s="47"/>
      <c r="I34" s="47"/>
      <c r="J34" s="47"/>
      <c r="K34" s="47"/>
      <c r="L34" s="47"/>
      <c r="M34" s="47"/>
    </row>
    <row r="35" ht="20.7" customHeight="1" spans="2:13">
      <c r="B35" s="60" t="s">
        <v>87</v>
      </c>
      <c r="C35" s="62" t="s">
        <v>88</v>
      </c>
      <c r="D35" s="57">
        <v>102</v>
      </c>
      <c r="E35" s="57">
        <v>102</v>
      </c>
      <c r="F35" s="47"/>
      <c r="G35" s="47"/>
      <c r="H35" s="47"/>
      <c r="I35" s="47"/>
      <c r="J35" s="47"/>
      <c r="K35" s="47"/>
      <c r="L35" s="47"/>
      <c r="M35" s="47"/>
    </row>
    <row r="36" ht="20.7" customHeight="1" spans="2:13">
      <c r="B36" s="60" t="s">
        <v>89</v>
      </c>
      <c r="C36" s="62" t="s">
        <v>90</v>
      </c>
      <c r="D36" s="57">
        <v>45</v>
      </c>
      <c r="E36" s="57">
        <v>45</v>
      </c>
      <c r="F36" s="47"/>
      <c r="G36" s="47"/>
      <c r="H36" s="47"/>
      <c r="I36" s="47"/>
      <c r="J36" s="47"/>
      <c r="K36" s="47"/>
      <c r="L36" s="47"/>
      <c r="M36" s="47"/>
    </row>
    <row r="37" ht="20.7" customHeight="1" spans="2:13">
      <c r="B37" s="60" t="s">
        <v>91</v>
      </c>
      <c r="C37" s="59" t="s">
        <v>92</v>
      </c>
      <c r="D37" s="57">
        <v>557.64</v>
      </c>
      <c r="E37" s="57">
        <v>557.64</v>
      </c>
      <c r="F37" s="47"/>
      <c r="G37" s="47"/>
      <c r="H37" s="47"/>
      <c r="I37" s="47"/>
      <c r="J37" s="47"/>
      <c r="K37" s="47"/>
      <c r="L37" s="47"/>
      <c r="M37" s="47"/>
    </row>
    <row r="38" ht="20.7" customHeight="1" spans="2:13">
      <c r="B38" s="60" t="s">
        <v>93</v>
      </c>
      <c r="C38" s="62" t="s">
        <v>94</v>
      </c>
      <c r="D38" s="57">
        <v>3190</v>
      </c>
      <c r="E38" s="57">
        <v>3190</v>
      </c>
      <c r="F38" s="47"/>
      <c r="G38" s="47"/>
      <c r="H38" s="47"/>
      <c r="I38" s="47"/>
      <c r="J38" s="47"/>
      <c r="K38" s="47"/>
      <c r="L38" s="47"/>
      <c r="M38" s="47"/>
    </row>
    <row r="39" ht="20.7" customHeight="1" spans="2:13">
      <c r="B39" s="60" t="s">
        <v>95</v>
      </c>
      <c r="C39" s="62" t="s">
        <v>96</v>
      </c>
      <c r="D39" s="57">
        <v>4620</v>
      </c>
      <c r="E39" s="57">
        <v>4620</v>
      </c>
      <c r="F39" s="47"/>
      <c r="G39" s="47"/>
      <c r="H39" s="47"/>
      <c r="I39" s="47"/>
      <c r="J39" s="47"/>
      <c r="K39" s="47"/>
      <c r="L39" s="47"/>
      <c r="M39" s="47"/>
    </row>
    <row r="40" ht="20.7" customHeight="1" spans="2:13">
      <c r="B40" s="60" t="s">
        <v>97</v>
      </c>
      <c r="C40" s="62" t="s">
        <v>98</v>
      </c>
      <c r="D40" s="57">
        <v>0.9</v>
      </c>
      <c r="E40" s="57">
        <v>0.9</v>
      </c>
      <c r="F40" s="47"/>
      <c r="G40" s="47"/>
      <c r="H40" s="47"/>
      <c r="I40" s="47"/>
      <c r="J40" s="47"/>
      <c r="K40" s="47"/>
      <c r="L40" s="47"/>
      <c r="M40" s="47"/>
    </row>
    <row r="41" ht="20.7" customHeight="1" spans="2:13">
      <c r="B41" s="60" t="s">
        <v>99</v>
      </c>
      <c r="C41" s="62" t="s">
        <v>100</v>
      </c>
      <c r="D41" s="57">
        <v>0.9</v>
      </c>
      <c r="E41" s="57">
        <v>0.9</v>
      </c>
      <c r="F41" s="47"/>
      <c r="G41" s="47"/>
      <c r="H41" s="47"/>
      <c r="I41" s="47"/>
      <c r="J41" s="47"/>
      <c r="K41" s="47"/>
      <c r="L41" s="47"/>
      <c r="M41" s="47"/>
    </row>
    <row r="42" ht="20.7" customHeight="1" spans="2:13">
      <c r="B42" s="55" t="s">
        <v>101</v>
      </c>
      <c r="C42" s="61" t="s">
        <v>20</v>
      </c>
      <c r="D42" s="57">
        <v>31</v>
      </c>
      <c r="E42" s="57">
        <v>31</v>
      </c>
      <c r="F42" s="47"/>
      <c r="G42" s="47"/>
      <c r="H42" s="47"/>
      <c r="I42" s="47"/>
      <c r="J42" s="47"/>
      <c r="K42" s="47"/>
      <c r="L42" s="47"/>
      <c r="M42" s="47"/>
    </row>
    <row r="43" ht="20.7" customHeight="1" spans="2:13">
      <c r="B43" s="60" t="s">
        <v>102</v>
      </c>
      <c r="C43" s="62" t="s">
        <v>103</v>
      </c>
      <c r="D43" s="66">
        <v>31</v>
      </c>
      <c r="E43" s="66">
        <v>31</v>
      </c>
      <c r="F43" s="68"/>
      <c r="G43" s="68"/>
      <c r="H43" s="68"/>
      <c r="I43" s="68"/>
      <c r="J43" s="68"/>
      <c r="K43" s="68"/>
      <c r="L43" s="68"/>
      <c r="M43" s="68"/>
    </row>
    <row r="44" ht="20" customHeight="1" spans="2:13">
      <c r="B44" s="60" t="s">
        <v>104</v>
      </c>
      <c r="C44" s="62" t="s">
        <v>105</v>
      </c>
      <c r="D44" s="67">
        <v>31</v>
      </c>
      <c r="E44" s="67">
        <v>31</v>
      </c>
      <c r="F44" s="69"/>
      <c r="G44" s="69"/>
      <c r="H44" s="69"/>
      <c r="I44" s="69"/>
      <c r="J44" s="69"/>
      <c r="K44" s="69"/>
      <c r="L44" s="69"/>
      <c r="M44" s="69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D41" sqref="D41"/>
    </sheetView>
  </sheetViews>
  <sheetFormatPr defaultColWidth="10" defaultRowHeight="14.25" outlineLevelCol="5"/>
  <cols>
    <col min="1" max="1" width="0.55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  <col min="7" max="7" width="9.76666666666667" customWidth="1"/>
  </cols>
  <sheetData>
    <row r="1" ht="16.35" customHeight="1" spans="1:2">
      <c r="A1" s="31"/>
      <c r="B1" s="3" t="s">
        <v>206</v>
      </c>
    </row>
    <row r="2" ht="16.35" customHeight="1" spans="2:6">
      <c r="B2" s="32" t="s">
        <v>207</v>
      </c>
      <c r="C2" s="32"/>
      <c r="D2" s="32"/>
      <c r="E2" s="32"/>
      <c r="F2" s="32"/>
    </row>
    <row r="3" ht="16.35" customHeight="1" spans="2:6">
      <c r="B3" s="32"/>
      <c r="C3" s="32"/>
      <c r="D3" s="32"/>
      <c r="E3" s="32"/>
      <c r="F3" s="32"/>
    </row>
    <row r="4" ht="16.35" customHeight="1" spans="2:6">
      <c r="B4" s="52"/>
      <c r="C4" s="52"/>
      <c r="D4" s="52"/>
      <c r="E4" s="52"/>
      <c r="F4" s="52"/>
    </row>
    <row r="5" ht="18.95" customHeight="1" spans="2:6">
      <c r="B5" s="52"/>
      <c r="C5" s="52"/>
      <c r="D5" s="52"/>
      <c r="E5" s="52"/>
      <c r="F5" s="63" t="s">
        <v>2</v>
      </c>
    </row>
    <row r="6" ht="31.9" customHeight="1" spans="2:6">
      <c r="B6" s="53" t="s">
        <v>120</v>
      </c>
      <c r="C6" s="53" t="s">
        <v>34</v>
      </c>
      <c r="D6" s="53" t="s">
        <v>35</v>
      </c>
      <c r="E6" s="53" t="s">
        <v>208</v>
      </c>
      <c r="F6" s="53" t="s">
        <v>209</v>
      </c>
    </row>
    <row r="7" ht="23.25" customHeight="1" spans="2:6">
      <c r="B7" s="37" t="s">
        <v>7</v>
      </c>
      <c r="C7" s="37"/>
      <c r="D7" s="54">
        <f>E7+F7</f>
        <v>19531.09</v>
      </c>
      <c r="E7" s="54">
        <f>E8+E15+E18+E27+E41</f>
        <v>459.45</v>
      </c>
      <c r="F7" s="54">
        <f>F8+F15+F18+F27+F41</f>
        <v>19071.64</v>
      </c>
    </row>
    <row r="8" customFormat="1" ht="22" customHeight="1" spans="2:6">
      <c r="B8" s="55" t="s">
        <v>38</v>
      </c>
      <c r="C8" s="56" t="s">
        <v>14</v>
      </c>
      <c r="D8" s="57">
        <f t="shared" ref="D8:D14" si="0">E8+F8</f>
        <v>105.81</v>
      </c>
      <c r="E8" s="57">
        <v>105.81</v>
      </c>
      <c r="F8" s="57"/>
    </row>
    <row r="9" customFormat="1" ht="22" customHeight="1" spans="2:6">
      <c r="B9" s="58" t="s">
        <v>39</v>
      </c>
      <c r="C9" s="59" t="s">
        <v>40</v>
      </c>
      <c r="D9" s="57">
        <f t="shared" si="0"/>
        <v>101.35</v>
      </c>
      <c r="E9" s="57">
        <f>E10+E11+E12</f>
        <v>101.35</v>
      </c>
      <c r="F9" s="54"/>
    </row>
    <row r="10" customFormat="1" ht="22" customHeight="1" spans="2:6">
      <c r="B10" s="60" t="s">
        <v>41</v>
      </c>
      <c r="C10" s="59" t="s">
        <v>42</v>
      </c>
      <c r="D10" s="57">
        <f t="shared" si="0"/>
        <v>45.1</v>
      </c>
      <c r="E10" s="57">
        <v>45.1</v>
      </c>
      <c r="F10" s="54"/>
    </row>
    <row r="11" customFormat="1" ht="22" customHeight="1" spans="2:6">
      <c r="B11" s="60" t="s">
        <v>43</v>
      </c>
      <c r="C11" s="59" t="s">
        <v>44</v>
      </c>
      <c r="D11" s="57">
        <f t="shared" si="0"/>
        <v>37.5</v>
      </c>
      <c r="E11" s="57">
        <v>37.5</v>
      </c>
      <c r="F11" s="57"/>
    </row>
    <row r="12" customFormat="1" ht="22" customHeight="1" spans="2:6">
      <c r="B12" s="60" t="s">
        <v>45</v>
      </c>
      <c r="C12" s="59" t="s">
        <v>46</v>
      </c>
      <c r="D12" s="57">
        <f t="shared" si="0"/>
        <v>18.75</v>
      </c>
      <c r="E12" s="57">
        <v>18.75</v>
      </c>
      <c r="F12" s="57"/>
    </row>
    <row r="13" customFormat="1" ht="22" customHeight="1" spans="2:6">
      <c r="B13" s="60" t="s">
        <v>47</v>
      </c>
      <c r="C13" s="59" t="s">
        <v>48</v>
      </c>
      <c r="D13" s="57">
        <f t="shared" si="0"/>
        <v>4.46</v>
      </c>
      <c r="E13" s="57">
        <f t="shared" ref="E13:E16" si="1">E14</f>
        <v>4.46</v>
      </c>
      <c r="F13" s="57"/>
    </row>
    <row r="14" customFormat="1" ht="22" customHeight="1" spans="2:6">
      <c r="B14" s="60" t="s">
        <v>49</v>
      </c>
      <c r="C14" s="59" t="s">
        <v>50</v>
      </c>
      <c r="D14" s="57">
        <f t="shared" si="0"/>
        <v>4.46</v>
      </c>
      <c r="E14" s="57">
        <v>4.46</v>
      </c>
      <c r="F14" s="57"/>
    </row>
    <row r="15" customFormat="1" ht="22" customHeight="1" spans="2:6">
      <c r="B15" s="55" t="s">
        <v>51</v>
      </c>
      <c r="C15" s="61" t="s">
        <v>16</v>
      </c>
      <c r="D15" s="57">
        <f t="shared" ref="D15:D17" si="2">E15</f>
        <v>23.44</v>
      </c>
      <c r="E15" s="57">
        <f t="shared" si="1"/>
        <v>23.44</v>
      </c>
      <c r="F15" s="57"/>
    </row>
    <row r="16" customFormat="1" ht="22" customHeight="1" spans="2:6">
      <c r="B16" s="60" t="s">
        <v>52</v>
      </c>
      <c r="C16" s="62" t="s">
        <v>53</v>
      </c>
      <c r="D16" s="57">
        <f t="shared" si="2"/>
        <v>23.44</v>
      </c>
      <c r="E16" s="57">
        <f t="shared" si="1"/>
        <v>23.44</v>
      </c>
      <c r="F16" s="57"/>
    </row>
    <row r="17" customFormat="1" ht="22" customHeight="1" spans="2:6">
      <c r="B17" s="60" t="s">
        <v>54</v>
      </c>
      <c r="C17" s="62" t="s">
        <v>55</v>
      </c>
      <c r="D17" s="57">
        <f t="shared" si="2"/>
        <v>23.44</v>
      </c>
      <c r="E17" s="57">
        <v>23.44</v>
      </c>
      <c r="F17" s="57"/>
    </row>
    <row r="18" customFormat="1" ht="22" customHeight="1" spans="2:6">
      <c r="B18" s="55" t="s">
        <v>56</v>
      </c>
      <c r="C18" s="61" t="s">
        <v>18</v>
      </c>
      <c r="D18" s="57">
        <f t="shared" ref="D18:D43" si="3">E18+F18</f>
        <v>2900</v>
      </c>
      <c r="E18" s="57"/>
      <c r="F18" s="57">
        <f>F19+F23</f>
        <v>2900</v>
      </c>
    </row>
    <row r="19" customFormat="1" ht="22" customHeight="1" spans="2:6">
      <c r="B19" s="58" t="s">
        <v>58</v>
      </c>
      <c r="C19" s="61" t="s">
        <v>59</v>
      </c>
      <c r="D19" s="57">
        <f t="shared" si="3"/>
        <v>1729.8</v>
      </c>
      <c r="E19" s="57"/>
      <c r="F19" s="57">
        <f>F20+F21+F22</f>
        <v>1729.8</v>
      </c>
    </row>
    <row r="20" customFormat="1" ht="22" customHeight="1" spans="2:6">
      <c r="B20" s="58" t="s">
        <v>60</v>
      </c>
      <c r="C20" s="61" t="s">
        <v>61</v>
      </c>
      <c r="D20" s="57">
        <f t="shared" si="3"/>
        <v>1569</v>
      </c>
      <c r="E20" s="57"/>
      <c r="F20" s="57">
        <v>1569</v>
      </c>
    </row>
    <row r="21" customFormat="1" ht="22" customHeight="1" spans="2:6">
      <c r="B21" s="58" t="s">
        <v>62</v>
      </c>
      <c r="C21" s="61" t="s">
        <v>63</v>
      </c>
      <c r="D21" s="57">
        <f t="shared" si="3"/>
        <v>144.8</v>
      </c>
      <c r="E21" s="57"/>
      <c r="F21" s="57">
        <v>144.8</v>
      </c>
    </row>
    <row r="22" customFormat="1" ht="22" customHeight="1" spans="2:6">
      <c r="B22" s="58" t="s">
        <v>64</v>
      </c>
      <c r="C22" s="61" t="s">
        <v>65</v>
      </c>
      <c r="D22" s="57">
        <f t="shared" si="3"/>
        <v>16</v>
      </c>
      <c r="E22" s="57"/>
      <c r="F22" s="57">
        <v>16</v>
      </c>
    </row>
    <row r="23" customFormat="1" ht="22" customHeight="1" spans="2:6">
      <c r="B23" s="58" t="s">
        <v>66</v>
      </c>
      <c r="C23" s="61" t="s">
        <v>67</v>
      </c>
      <c r="D23" s="57">
        <f t="shared" si="3"/>
        <v>1170.2</v>
      </c>
      <c r="E23" s="57"/>
      <c r="F23" s="57">
        <f>F24+F25+F26</f>
        <v>1170.2</v>
      </c>
    </row>
    <row r="24" customFormat="1" ht="22" customHeight="1" spans="2:6">
      <c r="B24" s="58" t="s">
        <v>68</v>
      </c>
      <c r="C24" s="61" t="s">
        <v>69</v>
      </c>
      <c r="D24" s="57">
        <f t="shared" si="3"/>
        <v>219.2</v>
      </c>
      <c r="E24" s="57"/>
      <c r="F24" s="57">
        <v>219.2</v>
      </c>
    </row>
    <row r="25" customFormat="1" ht="22" customHeight="1" spans="2:6">
      <c r="B25" s="58" t="s">
        <v>70</v>
      </c>
      <c r="C25" s="61" t="s">
        <v>71</v>
      </c>
      <c r="D25" s="57">
        <f t="shared" si="3"/>
        <v>799</v>
      </c>
      <c r="E25" s="57"/>
      <c r="F25" s="57">
        <v>799</v>
      </c>
    </row>
    <row r="26" customFormat="1" ht="22" customHeight="1" spans="2:6">
      <c r="B26" s="58" t="s">
        <v>72</v>
      </c>
      <c r="C26" s="61" t="s">
        <v>73</v>
      </c>
      <c r="D26" s="57">
        <f t="shared" si="3"/>
        <v>152</v>
      </c>
      <c r="E26" s="57"/>
      <c r="F26" s="57">
        <v>152</v>
      </c>
    </row>
    <row r="27" customFormat="1" ht="22" customHeight="1" spans="2:6">
      <c r="B27" s="55" t="s">
        <v>74</v>
      </c>
      <c r="C27" s="61" t="s">
        <v>19</v>
      </c>
      <c r="D27" s="57">
        <f t="shared" si="3"/>
        <v>16470.84</v>
      </c>
      <c r="E27" s="57">
        <f>E28</f>
        <v>299.2</v>
      </c>
      <c r="F27" s="57">
        <f>F28+F39</f>
        <v>16171.64</v>
      </c>
    </row>
    <row r="28" customFormat="1" ht="22" customHeight="1" spans="2:6">
      <c r="B28" s="60" t="s">
        <v>75</v>
      </c>
      <c r="C28" s="62" t="s">
        <v>76</v>
      </c>
      <c r="D28" s="57">
        <f t="shared" si="3"/>
        <v>16469.94</v>
      </c>
      <c r="E28" s="57">
        <f>E29</f>
        <v>299.2</v>
      </c>
      <c r="F28" s="57">
        <f>F29+F30+F31+F32+F33+F34+F35+F36+F37+F38</f>
        <v>16170.74</v>
      </c>
    </row>
    <row r="29" customFormat="1" ht="22" customHeight="1" spans="2:6">
      <c r="B29" s="60" t="s">
        <v>77</v>
      </c>
      <c r="C29" s="62" t="s">
        <v>78</v>
      </c>
      <c r="D29" s="57">
        <f t="shared" si="3"/>
        <v>299.2</v>
      </c>
      <c r="E29" s="57">
        <v>299.2</v>
      </c>
      <c r="F29" s="57"/>
    </row>
    <row r="30" customFormat="1" ht="22" customHeight="1" spans="2:6">
      <c r="B30" s="60" t="s">
        <v>79</v>
      </c>
      <c r="C30" s="62" t="s">
        <v>80</v>
      </c>
      <c r="D30" s="57">
        <f t="shared" si="3"/>
        <v>4.36</v>
      </c>
      <c r="E30" s="57"/>
      <c r="F30" s="57">
        <v>4.36</v>
      </c>
    </row>
    <row r="31" customFormat="1" ht="22" customHeight="1" spans="2:6">
      <c r="B31" s="60" t="s">
        <v>81</v>
      </c>
      <c r="C31" s="62" t="s">
        <v>82</v>
      </c>
      <c r="D31" s="57">
        <f t="shared" si="3"/>
        <v>1435</v>
      </c>
      <c r="E31" s="57"/>
      <c r="F31" s="57">
        <v>1435</v>
      </c>
    </row>
    <row r="32" customFormat="1" ht="22" customHeight="1" spans="2:6">
      <c r="B32" s="60" t="s">
        <v>83</v>
      </c>
      <c r="C32" s="62" t="s">
        <v>84</v>
      </c>
      <c r="D32" s="57">
        <f t="shared" si="3"/>
        <v>3907.72</v>
      </c>
      <c r="E32" s="57"/>
      <c r="F32" s="57">
        <v>3907.72</v>
      </c>
    </row>
    <row r="33" customFormat="1" ht="22" customHeight="1" spans="2:6">
      <c r="B33" s="60" t="s">
        <v>85</v>
      </c>
      <c r="C33" s="62" t="s">
        <v>86</v>
      </c>
      <c r="D33" s="57">
        <f t="shared" si="3"/>
        <v>2309.02</v>
      </c>
      <c r="E33" s="57"/>
      <c r="F33" s="57">
        <v>2309.02</v>
      </c>
    </row>
    <row r="34" customFormat="1" ht="22" customHeight="1" spans="2:6">
      <c r="B34" s="60" t="s">
        <v>87</v>
      </c>
      <c r="C34" s="62" t="s">
        <v>88</v>
      </c>
      <c r="D34" s="57">
        <f t="shared" si="3"/>
        <v>102</v>
      </c>
      <c r="E34" s="57"/>
      <c r="F34" s="57">
        <v>102</v>
      </c>
    </row>
    <row r="35" customFormat="1" ht="22" customHeight="1" spans="2:6">
      <c r="B35" s="60" t="s">
        <v>89</v>
      </c>
      <c r="C35" s="62" t="s">
        <v>90</v>
      </c>
      <c r="D35" s="57">
        <f t="shared" si="3"/>
        <v>45</v>
      </c>
      <c r="E35" s="57"/>
      <c r="F35" s="57">
        <v>45</v>
      </c>
    </row>
    <row r="36" customFormat="1" ht="22" customHeight="1" spans="2:6">
      <c r="B36" s="60" t="s">
        <v>91</v>
      </c>
      <c r="C36" s="59" t="s">
        <v>92</v>
      </c>
      <c r="D36" s="57">
        <f t="shared" si="3"/>
        <v>557.64</v>
      </c>
      <c r="E36" s="57"/>
      <c r="F36" s="57">
        <v>557.64</v>
      </c>
    </row>
    <row r="37" customFormat="1" ht="22" customHeight="1" spans="2:6">
      <c r="B37" s="60" t="s">
        <v>93</v>
      </c>
      <c r="C37" s="62" t="s">
        <v>94</v>
      </c>
      <c r="D37" s="57">
        <f t="shared" si="3"/>
        <v>3190</v>
      </c>
      <c r="E37" s="57"/>
      <c r="F37" s="57">
        <v>3190</v>
      </c>
    </row>
    <row r="38" customFormat="1" ht="22" customHeight="1" spans="2:6">
      <c r="B38" s="60" t="s">
        <v>95</v>
      </c>
      <c r="C38" s="62" t="s">
        <v>96</v>
      </c>
      <c r="D38" s="57">
        <f t="shared" si="3"/>
        <v>4620</v>
      </c>
      <c r="E38" s="57"/>
      <c r="F38" s="57">
        <v>4620</v>
      </c>
    </row>
    <row r="39" customFormat="1" ht="22" customHeight="1" spans="2:6">
      <c r="B39" s="60" t="s">
        <v>97</v>
      </c>
      <c r="C39" s="62" t="s">
        <v>98</v>
      </c>
      <c r="D39" s="57">
        <f t="shared" si="3"/>
        <v>0.9</v>
      </c>
      <c r="E39" s="57"/>
      <c r="F39" s="57">
        <f>F40</f>
        <v>0.9</v>
      </c>
    </row>
    <row r="40" customFormat="1" ht="22" customHeight="1" spans="2:6">
      <c r="B40" s="60" t="s">
        <v>99</v>
      </c>
      <c r="C40" s="62" t="s">
        <v>100</v>
      </c>
      <c r="D40" s="57">
        <f t="shared" si="3"/>
        <v>0.9</v>
      </c>
      <c r="E40" s="57"/>
      <c r="F40" s="57">
        <v>0.9</v>
      </c>
    </row>
    <row r="41" customFormat="1" ht="22" customHeight="1" spans="2:6">
      <c r="B41" s="55" t="s">
        <v>101</v>
      </c>
      <c r="C41" s="61" t="s">
        <v>20</v>
      </c>
      <c r="D41" s="57">
        <f t="shared" si="3"/>
        <v>31</v>
      </c>
      <c r="E41" s="57">
        <v>31</v>
      </c>
      <c r="F41" s="57"/>
    </row>
    <row r="42" ht="21" customHeight="1" spans="2:6">
      <c r="B42" s="60" t="s">
        <v>102</v>
      </c>
      <c r="C42" s="62" t="s">
        <v>103</v>
      </c>
      <c r="D42" s="57">
        <f t="shared" si="3"/>
        <v>31</v>
      </c>
      <c r="E42" s="57">
        <f>E41</f>
        <v>31</v>
      </c>
      <c r="F42" s="57"/>
    </row>
    <row r="43" ht="21" customHeight="1" spans="2:6">
      <c r="B43" s="60" t="s">
        <v>104</v>
      </c>
      <c r="C43" s="62" t="s">
        <v>105</v>
      </c>
      <c r="D43" s="57">
        <f t="shared" si="3"/>
        <v>31</v>
      </c>
      <c r="E43" s="57">
        <f>E42</f>
        <v>31</v>
      </c>
      <c r="F43" s="57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L15" sqref="L15"/>
    </sheetView>
  </sheetViews>
  <sheetFormatPr defaultColWidth="10" defaultRowHeight="14.2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" customWidth="1"/>
    <col min="7" max="7" width="12.6333333333333" customWidth="1"/>
    <col min="8" max="8" width="11.4" customWidth="1"/>
    <col min="9" max="9" width="10.9916666666667" customWidth="1"/>
    <col min="10" max="10" width="11.1333333333333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31"/>
      <c r="B1" s="3" t="s">
        <v>210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ht="16.35" customHeight="1" spans="2:13">
      <c r="B2" s="45" t="s">
        <v>211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ht="16.35" customHeight="1" spans="2:13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ht="16.35" customHeight="1" spans="2:13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ht="21.55" customHeight="1" spans="2:13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51" t="s">
        <v>2</v>
      </c>
    </row>
    <row r="6" ht="65.55" customHeight="1" spans="2:13">
      <c r="B6" s="46" t="s">
        <v>212</v>
      </c>
      <c r="C6" s="46" t="s">
        <v>5</v>
      </c>
      <c r="D6" s="46" t="s">
        <v>35</v>
      </c>
      <c r="E6" s="46" t="s">
        <v>197</v>
      </c>
      <c r="F6" s="46" t="s">
        <v>198</v>
      </c>
      <c r="G6" s="46" t="s">
        <v>199</v>
      </c>
      <c r="H6" s="46" t="s">
        <v>200</v>
      </c>
      <c r="I6" s="46" t="s">
        <v>201</v>
      </c>
      <c r="J6" s="46" t="s">
        <v>202</v>
      </c>
      <c r="K6" s="46" t="s">
        <v>203</v>
      </c>
      <c r="L6" s="46" t="s">
        <v>204</v>
      </c>
      <c r="M6" s="46" t="s">
        <v>205</v>
      </c>
    </row>
    <row r="7" ht="23.25" customHeight="1" spans="2:13">
      <c r="B7" s="37" t="s">
        <v>7</v>
      </c>
      <c r="C7" s="3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ht="21.55" customHeight="1" spans="2:13">
      <c r="B8" s="48"/>
      <c r="C8" s="48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2:5">
      <c r="B9" s="50" t="s">
        <v>213</v>
      </c>
      <c r="C9" s="50"/>
      <c r="D9" s="50"/>
      <c r="E9" s="50"/>
    </row>
  </sheetData>
  <mergeCells count="3">
    <mergeCell ref="B7:C7"/>
    <mergeCell ref="B9:E9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F6" sqref="F6:G6"/>
    </sheetView>
  </sheetViews>
  <sheetFormatPr defaultColWidth="10" defaultRowHeight="14.2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9" width="9.76666666666667" customWidth="1"/>
  </cols>
  <sheetData>
    <row r="1" ht="16.35" customHeight="1" spans="1:7">
      <c r="A1" s="31"/>
      <c r="B1" s="3" t="s">
        <v>214</v>
      </c>
      <c r="C1" s="31"/>
      <c r="D1" s="31"/>
      <c r="E1" s="31"/>
      <c r="F1" s="31"/>
      <c r="G1" s="31"/>
    </row>
    <row r="2" ht="16.35" customHeight="1" spans="2:7">
      <c r="B2" s="32" t="s">
        <v>215</v>
      </c>
      <c r="C2" s="32"/>
      <c r="D2" s="32"/>
      <c r="E2" s="32"/>
      <c r="F2" s="32"/>
      <c r="G2" s="32"/>
    </row>
    <row r="3" ht="16.35" customHeight="1" spans="2:7">
      <c r="B3" s="32"/>
      <c r="C3" s="32"/>
      <c r="D3" s="32"/>
      <c r="E3" s="32"/>
      <c r="F3" s="32"/>
      <c r="G3" s="32"/>
    </row>
    <row r="4" ht="16.35" customHeight="1"/>
    <row r="5" ht="19.8" customHeight="1" spans="7:7">
      <c r="G5" s="43" t="s">
        <v>2</v>
      </c>
    </row>
    <row r="6" ht="37.95" customHeight="1" spans="2:7">
      <c r="B6" s="33" t="s">
        <v>216</v>
      </c>
      <c r="C6" s="34" t="s">
        <v>217</v>
      </c>
      <c r="D6" s="34"/>
      <c r="E6" s="37" t="s">
        <v>218</v>
      </c>
      <c r="F6" s="44">
        <v>23822.04</v>
      </c>
      <c r="G6" s="44"/>
    </row>
    <row r="7" ht="183.7" customHeight="1" spans="2:7">
      <c r="B7" s="33" t="s">
        <v>219</v>
      </c>
      <c r="C7" s="35" t="s">
        <v>220</v>
      </c>
      <c r="D7" s="35"/>
      <c r="E7" s="35"/>
      <c r="F7" s="35"/>
      <c r="G7" s="35"/>
    </row>
    <row r="8" ht="23.25" customHeight="1" spans="2:7">
      <c r="B8" s="36" t="s">
        <v>221</v>
      </c>
      <c r="C8" s="37" t="s">
        <v>222</v>
      </c>
      <c r="D8" s="37" t="s">
        <v>223</v>
      </c>
      <c r="E8" s="37" t="s">
        <v>224</v>
      </c>
      <c r="F8" s="37" t="s">
        <v>225</v>
      </c>
      <c r="G8" s="37" t="s">
        <v>226</v>
      </c>
    </row>
    <row r="9" ht="18.95" customHeight="1" spans="2:7">
      <c r="B9" s="38"/>
      <c r="C9" s="39" t="s">
        <v>227</v>
      </c>
      <c r="D9" s="40">
        <v>20</v>
      </c>
      <c r="E9" s="40" t="s">
        <v>228</v>
      </c>
      <c r="F9" s="40" t="s">
        <v>229</v>
      </c>
      <c r="G9" s="40">
        <v>2</v>
      </c>
    </row>
    <row r="10" ht="18.95" customHeight="1" spans="2:7">
      <c r="B10" s="38"/>
      <c r="C10" s="39" t="s">
        <v>230</v>
      </c>
      <c r="D10" s="40">
        <v>20</v>
      </c>
      <c r="E10" s="40" t="s">
        <v>231</v>
      </c>
      <c r="F10" s="40" t="s">
        <v>232</v>
      </c>
      <c r="G10" s="40">
        <v>11</v>
      </c>
    </row>
    <row r="11" ht="18.95" customHeight="1" spans="2:7">
      <c r="B11" s="38"/>
      <c r="C11" s="39" t="s">
        <v>233</v>
      </c>
      <c r="D11" s="40">
        <v>20</v>
      </c>
      <c r="E11" s="40" t="s">
        <v>231</v>
      </c>
      <c r="F11" s="40" t="s">
        <v>232</v>
      </c>
      <c r="G11" s="40" t="s">
        <v>234</v>
      </c>
    </row>
    <row r="12" ht="18.95" customHeight="1" spans="2:7">
      <c r="B12" s="38"/>
      <c r="C12" s="39" t="s">
        <v>235</v>
      </c>
      <c r="D12" s="40">
        <v>20</v>
      </c>
      <c r="E12" s="40" t="s">
        <v>236</v>
      </c>
      <c r="F12" s="40" t="s">
        <v>232</v>
      </c>
      <c r="G12" s="40">
        <v>66</v>
      </c>
    </row>
    <row r="13" ht="18.95" customHeight="1" spans="2:7">
      <c r="B13" s="41"/>
      <c r="C13" s="39" t="s">
        <v>237</v>
      </c>
      <c r="D13" s="40">
        <v>20</v>
      </c>
      <c r="E13" s="40" t="s">
        <v>228</v>
      </c>
      <c r="F13" s="40" t="s">
        <v>229</v>
      </c>
      <c r="G13" s="40" t="s">
        <v>238</v>
      </c>
    </row>
    <row r="14" ht="24.15" customHeight="1" spans="2:5">
      <c r="B14" s="42"/>
      <c r="E14" s="42"/>
    </row>
  </sheetData>
  <mergeCells count="5">
    <mergeCell ref="C6:D6"/>
    <mergeCell ref="F6:G6"/>
    <mergeCell ref="C7:G7"/>
    <mergeCell ref="B8:B13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B27" sqref="B27"/>
    </sheetView>
  </sheetViews>
  <sheetFormatPr defaultColWidth="9" defaultRowHeight="14.25" outlineLevelCol="5"/>
  <cols>
    <col min="1" max="1" width="12.25" style="15" customWidth="1"/>
    <col min="2" max="2" width="29.25" style="15" customWidth="1"/>
    <col min="3" max="3" width="8.75" style="15" customWidth="1"/>
    <col min="4" max="4" width="9.38333333333333" style="15" customWidth="1"/>
    <col min="5" max="5" width="12" style="15" customWidth="1"/>
    <col min="6" max="6" width="16.25" style="15" customWidth="1"/>
    <col min="7" max="16384" width="9" style="15"/>
  </cols>
  <sheetData>
    <row r="1" spans="1:1">
      <c r="A1" s="3" t="s">
        <v>239</v>
      </c>
    </row>
    <row r="2" s="14" customFormat="1" ht="31.5" customHeight="1" spans="1:6">
      <c r="A2" s="16" t="s">
        <v>240</v>
      </c>
      <c r="B2" s="16" t="s">
        <v>241</v>
      </c>
      <c r="C2" s="16" t="s">
        <v>241</v>
      </c>
      <c r="D2" s="16" t="s">
        <v>241</v>
      </c>
      <c r="E2" s="16" t="s">
        <v>241</v>
      </c>
      <c r="F2" s="16" t="s">
        <v>241</v>
      </c>
    </row>
    <row r="3" s="14" customFormat="1" ht="19.9" customHeight="1" spans="1:6">
      <c r="A3" s="17" t="s">
        <v>242</v>
      </c>
      <c r="B3" s="18"/>
      <c r="C3" s="18"/>
      <c r="D3" s="18"/>
      <c r="E3" s="17" t="s">
        <v>243</v>
      </c>
      <c r="F3" s="17" t="s">
        <v>2</v>
      </c>
    </row>
    <row r="4" s="14" customFormat="1" ht="24" customHeight="1" spans="1:6">
      <c r="A4" s="19" t="s">
        <v>244</v>
      </c>
      <c r="B4" s="19"/>
      <c r="C4" s="20"/>
      <c r="D4" s="21"/>
      <c r="E4" s="19" t="s">
        <v>245</v>
      </c>
      <c r="F4" s="19"/>
    </row>
    <row r="5" s="14" customFormat="1" ht="19.15" customHeight="1" spans="1:6">
      <c r="A5" s="19" t="s">
        <v>246</v>
      </c>
      <c r="B5" s="22"/>
      <c r="C5" s="23"/>
      <c r="D5" s="23"/>
      <c r="E5" s="23"/>
      <c r="F5" s="28"/>
    </row>
    <row r="6" s="14" customFormat="1" ht="21" customHeight="1" spans="1:6">
      <c r="A6" s="19" t="s">
        <v>247</v>
      </c>
      <c r="B6" s="24"/>
      <c r="C6" s="25"/>
      <c r="D6" s="25"/>
      <c r="E6" s="25"/>
      <c r="F6" s="29"/>
    </row>
    <row r="7" s="14" customFormat="1" ht="93.75" customHeight="1" spans="1:6">
      <c r="A7" s="19" t="s">
        <v>248</v>
      </c>
      <c r="B7" s="26"/>
      <c r="C7" s="26"/>
      <c r="D7" s="26"/>
      <c r="E7" s="26"/>
      <c r="F7" s="26"/>
    </row>
    <row r="8" s="14" customFormat="1" ht="132.75" customHeight="1" spans="1:6">
      <c r="A8" s="19" t="s">
        <v>249</v>
      </c>
      <c r="B8" s="26"/>
      <c r="C8" s="26"/>
      <c r="D8" s="26"/>
      <c r="E8" s="26"/>
      <c r="F8" s="26"/>
    </row>
    <row r="9" s="14" customFormat="1" ht="134.25" customHeight="1" spans="1:6">
      <c r="A9" s="19" t="s">
        <v>250</v>
      </c>
      <c r="B9" s="26"/>
      <c r="C9" s="26"/>
      <c r="D9" s="26"/>
      <c r="E9" s="26"/>
      <c r="F9" s="26"/>
    </row>
    <row r="10" s="14" customFormat="1" ht="21.75" customHeight="1" spans="1:6">
      <c r="A10" s="19" t="s">
        <v>221</v>
      </c>
      <c r="B10" s="19" t="s">
        <v>222</v>
      </c>
      <c r="C10" s="20" t="s">
        <v>223</v>
      </c>
      <c r="D10" s="19" t="s">
        <v>224</v>
      </c>
      <c r="E10" s="19" t="s">
        <v>225</v>
      </c>
      <c r="F10" s="20" t="s">
        <v>226</v>
      </c>
    </row>
    <row r="11" s="14" customFormat="1" ht="18" customHeight="1" spans="1:6">
      <c r="A11" s="20" t="s">
        <v>221</v>
      </c>
      <c r="B11" s="27"/>
      <c r="C11" s="20"/>
      <c r="D11" s="20"/>
      <c r="E11" s="20"/>
      <c r="F11" s="20"/>
    </row>
    <row r="12" s="14" customFormat="1" ht="18" customHeight="1" spans="1:6">
      <c r="A12" s="20" t="s">
        <v>221</v>
      </c>
      <c r="B12" s="27"/>
      <c r="C12" s="20"/>
      <c r="D12" s="20"/>
      <c r="E12" s="20"/>
      <c r="F12" s="20"/>
    </row>
    <row r="13" s="14" customFormat="1" ht="18" customHeight="1" spans="1:6">
      <c r="A13" s="20" t="s">
        <v>221</v>
      </c>
      <c r="B13" s="27"/>
      <c r="C13" s="20"/>
      <c r="D13" s="20"/>
      <c r="E13" s="20"/>
      <c r="F13" s="20"/>
    </row>
    <row r="14" s="14" customFormat="1" ht="18" customHeight="1" spans="1:6">
      <c r="A14" s="20" t="s">
        <v>221</v>
      </c>
      <c r="B14" s="27"/>
      <c r="C14" s="20"/>
      <c r="D14" s="20"/>
      <c r="E14" s="20"/>
      <c r="F14" s="20"/>
    </row>
    <row r="15" s="14" customFormat="1" ht="18" customHeight="1" spans="1:6">
      <c r="A15" s="20" t="s">
        <v>221</v>
      </c>
      <c r="B15" s="27"/>
      <c r="C15" s="20"/>
      <c r="D15" s="20"/>
      <c r="E15" s="20"/>
      <c r="F15" s="30"/>
    </row>
    <row r="16" s="14" customFormat="1" ht="18" customHeight="1" spans="1:6">
      <c r="A16" s="20" t="s">
        <v>221</v>
      </c>
      <c r="B16" s="27"/>
      <c r="C16" s="20"/>
      <c r="D16" s="20"/>
      <c r="E16" s="20"/>
      <c r="F16" s="20"/>
    </row>
    <row r="17" s="14" customFormat="1" ht="18" customHeight="1" spans="1:6">
      <c r="A17" s="20" t="s">
        <v>221</v>
      </c>
      <c r="B17" s="27"/>
      <c r="C17" s="20"/>
      <c r="D17" s="20"/>
      <c r="E17" s="20"/>
      <c r="F17" s="20"/>
    </row>
    <row r="18" s="14" customFormat="1" ht="18" customHeight="1" spans="1:6">
      <c r="A18" s="20" t="s">
        <v>221</v>
      </c>
      <c r="B18" s="27"/>
      <c r="C18" s="20"/>
      <c r="D18" s="20"/>
      <c r="E18" s="20"/>
      <c r="F18" s="20"/>
    </row>
    <row r="19" s="14" customFormat="1" ht="18" customHeight="1" spans="1:6">
      <c r="A19" s="20" t="s">
        <v>221</v>
      </c>
      <c r="B19" s="27"/>
      <c r="C19" s="20"/>
      <c r="D19" s="20"/>
      <c r="E19" s="20"/>
      <c r="F19" s="20"/>
    </row>
    <row r="20" s="14" customFormat="1" ht="18" customHeight="1" spans="1:6">
      <c r="A20" s="20" t="s">
        <v>221</v>
      </c>
      <c r="B20" s="27"/>
      <c r="C20" s="20"/>
      <c r="D20" s="20"/>
      <c r="E20" s="20"/>
      <c r="F20" s="20"/>
    </row>
    <row r="21" spans="1:1">
      <c r="A21" s="15" t="s">
        <v>251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workbookViewId="0">
      <selection activeCell="H14" sqref="H14:I14"/>
    </sheetView>
  </sheetViews>
  <sheetFormatPr defaultColWidth="9" defaultRowHeight="12"/>
  <cols>
    <col min="1" max="1" width="17.75" style="2" customWidth="1"/>
    <col min="2" max="2" width="14.6333333333333" style="2" customWidth="1"/>
    <col min="3" max="3" width="17.1333333333333" style="2" customWidth="1"/>
    <col min="4" max="4" width="16.3833333333333" style="2" customWidth="1"/>
    <col min="5" max="5" width="11.3833333333333" style="2" customWidth="1"/>
    <col min="6" max="6" width="13.125" style="2" customWidth="1"/>
    <col min="7" max="7" width="11" style="2" customWidth="1"/>
    <col min="8" max="8" width="13.25" style="2" customWidth="1"/>
    <col min="9" max="9" width="13" style="2" customWidth="1"/>
    <col min="10" max="16383" width="9" style="2"/>
  </cols>
  <sheetData>
    <row r="1" ht="12.75" spans="1:1">
      <c r="A1" s="3" t="s">
        <v>252</v>
      </c>
    </row>
    <row r="2" ht="56" customHeight="1" spans="1:9">
      <c r="A2" s="4" t="s">
        <v>253</v>
      </c>
      <c r="B2" s="4"/>
      <c r="C2" s="4"/>
      <c r="D2" s="4"/>
      <c r="E2" s="4"/>
      <c r="F2" s="4"/>
      <c r="G2" s="4"/>
      <c r="H2" s="4"/>
      <c r="I2" s="4"/>
    </row>
    <row r="3" ht="17" customHeight="1" spans="1:9">
      <c r="A3" s="4"/>
      <c r="B3" s="4"/>
      <c r="C3" s="4"/>
      <c r="D3" s="4"/>
      <c r="E3" s="4"/>
      <c r="F3" s="4"/>
      <c r="G3" s="4"/>
      <c r="H3" s="4"/>
      <c r="I3" s="12" t="s">
        <v>2</v>
      </c>
    </row>
    <row r="4" ht="25.15" customHeight="1" spans="1:9">
      <c r="A4" s="5" t="s">
        <v>254</v>
      </c>
      <c r="B4" s="6" t="s">
        <v>255</v>
      </c>
      <c r="C4" s="6"/>
      <c r="D4" s="5" t="s">
        <v>256</v>
      </c>
      <c r="E4" s="6" t="s">
        <v>257</v>
      </c>
      <c r="F4" s="6"/>
      <c r="G4" s="10" t="s">
        <v>258</v>
      </c>
      <c r="H4" s="10"/>
      <c r="I4" s="6" t="s">
        <v>259</v>
      </c>
    </row>
    <row r="5" ht="25.15" customHeight="1" spans="1:9">
      <c r="A5" s="5" t="s">
        <v>260</v>
      </c>
      <c r="B5" s="6" t="s">
        <v>255</v>
      </c>
      <c r="C5" s="6"/>
      <c r="D5" s="5" t="s">
        <v>261</v>
      </c>
      <c r="E5" s="6" t="s">
        <v>262</v>
      </c>
      <c r="F5" s="6"/>
      <c r="G5" s="10" t="s">
        <v>263</v>
      </c>
      <c r="H5" s="10"/>
      <c r="I5" s="6">
        <v>84.64</v>
      </c>
    </row>
    <row r="6" ht="25.15" customHeight="1" spans="1:9">
      <c r="A6" s="5" t="s">
        <v>264</v>
      </c>
      <c r="B6" s="6">
        <v>10</v>
      </c>
      <c r="C6" s="6"/>
      <c r="D6" s="5" t="s">
        <v>265</v>
      </c>
      <c r="E6" s="6">
        <v>13709448749</v>
      </c>
      <c r="F6" s="6"/>
      <c r="G6" s="10" t="s">
        <v>266</v>
      </c>
      <c r="H6" s="10" t="s">
        <v>267</v>
      </c>
      <c r="I6" s="6">
        <v>84.64</v>
      </c>
    </row>
    <row r="7" ht="25.15" customHeight="1" spans="1:9">
      <c r="A7" s="7" t="s">
        <v>268</v>
      </c>
      <c r="B7" s="8" t="s">
        <v>269</v>
      </c>
      <c r="C7" s="8"/>
      <c r="D7" s="8"/>
      <c r="E7" s="8"/>
      <c r="F7" s="8"/>
      <c r="G7" s="10" t="s">
        <v>270</v>
      </c>
      <c r="H7" s="10"/>
      <c r="I7" s="5"/>
    </row>
    <row r="8" ht="25.15" customHeight="1" spans="1:9">
      <c r="A8" s="7"/>
      <c r="B8" s="8"/>
      <c r="C8" s="8"/>
      <c r="D8" s="8"/>
      <c r="E8" s="8"/>
      <c r="F8" s="8"/>
      <c r="G8" s="10" t="s">
        <v>271</v>
      </c>
      <c r="H8" s="10"/>
      <c r="I8" s="5"/>
    </row>
    <row r="9" ht="25.15" customHeight="1" spans="1:9">
      <c r="A9" s="7"/>
      <c r="B9" s="8"/>
      <c r="C9" s="8"/>
      <c r="D9" s="8"/>
      <c r="E9" s="8"/>
      <c r="F9" s="8"/>
      <c r="G9" s="10" t="s">
        <v>272</v>
      </c>
      <c r="H9" s="10"/>
      <c r="I9" s="5"/>
    </row>
    <row r="10" ht="25.15" customHeight="1" spans="1:9">
      <c r="A10" s="7"/>
      <c r="B10" s="8"/>
      <c r="C10" s="8"/>
      <c r="D10" s="8"/>
      <c r="E10" s="8"/>
      <c r="F10" s="8"/>
      <c r="G10" s="10" t="s">
        <v>273</v>
      </c>
      <c r="H10" s="10"/>
      <c r="I10" s="5"/>
    </row>
    <row r="11" s="1" customFormat="1" ht="25.15" customHeight="1" spans="1:9">
      <c r="A11" s="6" t="s">
        <v>274</v>
      </c>
      <c r="B11" s="6" t="s">
        <v>275</v>
      </c>
      <c r="C11" s="6" t="s">
        <v>276</v>
      </c>
      <c r="D11" s="6" t="s">
        <v>225</v>
      </c>
      <c r="E11" s="6" t="s">
        <v>226</v>
      </c>
      <c r="F11" s="6" t="s">
        <v>277</v>
      </c>
      <c r="G11" s="6" t="s">
        <v>278</v>
      </c>
      <c r="H11" s="6" t="s">
        <v>279</v>
      </c>
      <c r="I11" s="6"/>
    </row>
    <row r="12" ht="30" customHeight="1" spans="1:9">
      <c r="A12" s="6" t="s">
        <v>280</v>
      </c>
      <c r="B12" s="6" t="s">
        <v>281</v>
      </c>
      <c r="C12" s="9" t="s">
        <v>282</v>
      </c>
      <c r="D12" s="6" t="s">
        <v>232</v>
      </c>
      <c r="E12" s="6">
        <v>30</v>
      </c>
      <c r="F12" s="6" t="s">
        <v>283</v>
      </c>
      <c r="G12" s="6">
        <v>20</v>
      </c>
      <c r="H12" s="11"/>
      <c r="I12" s="13"/>
    </row>
    <row r="13" ht="30" customHeight="1" spans="1:9">
      <c r="A13" s="6" t="s">
        <v>280</v>
      </c>
      <c r="B13" s="6" t="s">
        <v>281</v>
      </c>
      <c r="C13" s="6" t="s">
        <v>284</v>
      </c>
      <c r="D13" s="6" t="s">
        <v>232</v>
      </c>
      <c r="E13" s="6">
        <v>442.85</v>
      </c>
      <c r="F13" s="6" t="s">
        <v>231</v>
      </c>
      <c r="G13" s="6">
        <v>20</v>
      </c>
      <c r="H13" s="11"/>
      <c r="I13" s="13"/>
    </row>
    <row r="14" ht="30" customHeight="1" spans="1:9">
      <c r="A14" s="6" t="s">
        <v>280</v>
      </c>
      <c r="B14" s="6" t="s">
        <v>285</v>
      </c>
      <c r="C14" s="6" t="s">
        <v>286</v>
      </c>
      <c r="D14" s="6" t="s">
        <v>232</v>
      </c>
      <c r="E14" s="6">
        <v>90</v>
      </c>
      <c r="F14" s="6" t="s">
        <v>236</v>
      </c>
      <c r="G14" s="6">
        <v>20</v>
      </c>
      <c r="H14" s="11"/>
      <c r="I14" s="13"/>
    </row>
    <row r="15" ht="30" customHeight="1" spans="1:9">
      <c r="A15" s="6" t="s">
        <v>287</v>
      </c>
      <c r="B15" s="6" t="s">
        <v>288</v>
      </c>
      <c r="C15" s="6" t="s">
        <v>237</v>
      </c>
      <c r="D15" s="6" t="s">
        <v>229</v>
      </c>
      <c r="E15" s="6">
        <v>0.03</v>
      </c>
      <c r="F15" s="6" t="s">
        <v>236</v>
      </c>
      <c r="G15" s="6">
        <v>20</v>
      </c>
      <c r="H15" s="11"/>
      <c r="I15" s="13"/>
    </row>
    <row r="16" ht="30" customHeight="1" spans="1:9">
      <c r="A16" s="6" t="s">
        <v>289</v>
      </c>
      <c r="B16" s="9" t="s">
        <v>290</v>
      </c>
      <c r="C16" s="6" t="s">
        <v>291</v>
      </c>
      <c r="D16" s="6" t="s">
        <v>232</v>
      </c>
      <c r="E16" s="6">
        <v>90</v>
      </c>
      <c r="F16" s="6" t="s">
        <v>236</v>
      </c>
      <c r="G16" s="6">
        <v>10</v>
      </c>
      <c r="H16" s="11"/>
      <c r="I16" s="13"/>
    </row>
    <row r="17" customHeight="1" spans="2:4">
      <c r="B17" s="1"/>
      <c r="C17" s="1"/>
      <c r="D17" s="1"/>
    </row>
    <row r="18" customHeight="1" spans="2:4">
      <c r="B18" s="1"/>
      <c r="C18" s="1"/>
      <c r="D18" s="1"/>
    </row>
    <row r="19" customHeight="1" spans="2:4">
      <c r="B19" s="1"/>
      <c r="C19" s="1"/>
      <c r="D19" s="1"/>
    </row>
    <row r="20" customHeight="1" spans="2:4">
      <c r="B20" s="1"/>
      <c r="C20" s="1"/>
      <c r="D20" s="1"/>
    </row>
    <row r="21" customHeight="1" spans="2:4">
      <c r="B21" s="1"/>
      <c r="C21" s="1"/>
      <c r="D21" s="1"/>
    </row>
    <row r="22" customHeight="1" spans="2:4">
      <c r="B22" s="1"/>
      <c r="C22" s="1"/>
      <c r="D22" s="1"/>
    </row>
    <row r="23" customHeight="1" spans="2:4">
      <c r="B23" s="1"/>
      <c r="C23" s="1"/>
      <c r="D23" s="1"/>
    </row>
    <row r="24" customHeight="1" spans="2:4">
      <c r="B24" s="1"/>
      <c r="C24" s="1"/>
      <c r="D24" s="1"/>
    </row>
    <row r="25" customHeight="1" spans="2:4">
      <c r="B25" s="1"/>
      <c r="C25" s="1"/>
      <c r="D25" s="1"/>
    </row>
    <row r="26" customHeight="1" spans="2:4">
      <c r="B26" s="1"/>
      <c r="C26" s="1"/>
      <c r="D26" s="1"/>
    </row>
    <row r="27" customHeight="1" spans="2:4">
      <c r="B27" s="1"/>
      <c r="C27" s="1"/>
      <c r="D27" s="1"/>
    </row>
    <row r="28" customHeight="1" spans="2:4">
      <c r="B28" s="1"/>
      <c r="C28" s="1"/>
      <c r="D28" s="1"/>
    </row>
    <row r="29" customHeight="1" spans="2:4">
      <c r="B29" s="1"/>
      <c r="C29" s="1"/>
      <c r="D29" s="1"/>
    </row>
    <row r="30" customHeight="1" spans="2:4">
      <c r="B30" s="1"/>
      <c r="C30" s="1"/>
      <c r="D30" s="1"/>
    </row>
    <row r="31" customHeight="1" spans="2:4">
      <c r="B31" s="1"/>
      <c r="C31" s="1"/>
      <c r="D31" s="1"/>
    </row>
    <row r="32" customHeight="1" spans="2:4">
      <c r="B32" s="1"/>
      <c r="C32" s="1"/>
      <c r="D32" s="1"/>
    </row>
    <row r="33" customHeight="1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</sheetData>
  <mergeCells count="21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7:A10"/>
    <mergeCell ref="B7:F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表四</vt:lpstr>
      <vt:lpstr>表三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lyj</cp:lastModifiedBy>
  <dcterms:created xsi:type="dcterms:W3CDTF">2022-01-21T14:55:00Z</dcterms:created>
  <dcterms:modified xsi:type="dcterms:W3CDTF">2024-03-06T10:39:23Z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BBCA79F148F632EB58D7E765F8C29EE5</vt:lpwstr>
  </property>
</Properties>
</file>