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695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一般公共预算支出'!$A$1:$E$57</definedName>
    <definedName name="_xlnm.Print_Area" localSheetId="3">'3 一般公共预算财政基本支出'!$A$1:$E$39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部门支出总表'!$A$1:$H$7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<sst xmlns="http://schemas.openxmlformats.org/spreadsheetml/2006/main" count="579">
  <si>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</si>
  <si>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</si>
  <si>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</si>
  <si>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</si>
  <si>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</si>
  <si>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</si>
  <si>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</si>
  <si>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</si>
  <si>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</si>
  <si>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</si>
  <si>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</si>
  <si>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</si>
  <si>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</si>
  <si>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</si>
  <si>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</si>
  <si>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</si>
  <si>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</si>
  <si>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</si>
  <si>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</si>
  <si>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</si>
  <si>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</si>
  <si>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</si>
  <si>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</si>
  <si>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</si>
  <si>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</si>
  <si>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</si>
  <si>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</si>
  <si>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</si>
  <si>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</si>
  <si>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</si>
  <si>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</si>
  <si>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</si>
  <si>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</si>
  <si>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</si>
  <si>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</si>
  <si>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</si>
  <si>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</si>
  <si>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</si>
  <si>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</si>
  <si>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</si>
  <si>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</si>
  <si>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</si>
  <si>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</si>
  <si>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</si>
  <si>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</si>
  <si>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</si>
  <si>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</si>
  <si>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</si>
  <si>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</si>
  <si>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</si>
  <si>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</si>
  <si>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</si>
  <si>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</si>
  <si>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</si>
  <si>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</si>
  <si>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</si>
  <si>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</si>
  <si>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</si>
  <si>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</si>
  <si>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</si>
  <si>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</si>
  <si>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</si>
  <si>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</si>
  <si>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</si>
  <si>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</si>
  <si>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</si>
  <si>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</si>
  <si>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</si>
  <si>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</si>
  <si>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</si>
  <si>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</si>
  <si>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</si>
  <si>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</si>
  <si>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</si>
  <si>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</si>
  <si>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</si>
  <si>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</si>
  <si>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</si>
  <si>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</si>
  <si>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</si>
  <si>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</si>
  <si>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</si>
  <si>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</si>
  <si>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</si>
  <si>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</si>
  <si>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</si>
  <si>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</si>
  <si>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</si>
  <si>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</si>
  <si>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</si>
  <si>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</si>
  <si>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</si>
  <si>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</si>
  <si>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</si>
  <si>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</si>
  <si>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</si>
  <si>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</si>
  <si>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</si>
  <si>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</si>
  <si>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</si>
  <si>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</si>
  <si>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</si>
  <si>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</si>
  <si>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</si>
  <si>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</si>
  <si>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</si>
  <si>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</si>
  <si>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</si>
  <si>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</si>
  <si>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</si>
  <si>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</si>
  <si>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</si>
  <si>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</si>
  <si>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</si>
  <si>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</si>
  <si>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</si>
  <si>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</si>
  <si>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</si>
  <si>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</si>
  <si>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</si>
  <si>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</si>
  <si>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</si>
  <si>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</si>
  <si>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</si>
  <si>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</si>
  <si>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</si>
  <si>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</si>
  <si>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</si>
  <si>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</si>
  <si>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</si>
  <si>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</si>
  <si>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</si>
  <si>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</si>
  <si>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</si>
  <si>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</si>
  <si>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</si>
  <si>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</si>
  <si>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</si>
  <si>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</si>
  <si>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</si>
  <si>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</si>
  <si>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</si>
  <si>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</si>
  <si>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</si>
  <si>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</si>
  <si>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</si>
  <si>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</si>
  <si>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</si>
  <si>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</si>
  <si>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</si>
  <si>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</si>
  <si>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</si>
  <si>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</si>
  <si>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</si>
  <si>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</si>
  <si>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</si>
  <si>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</si>
  <si>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</si>
  <si>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</si>
  <si>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</si>
  <si>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</si>
  <si>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</si>
  <si>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</si>
  <si>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</si>
  <si>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</si>
  <si>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</si>
  <si>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</si>
  <si>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</si>
  <si>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</si>
  <si>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</si>
  <si>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</si>
  <si>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</si>
  <si>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</si>
  <si>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</si>
  <si>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</si>
  <si>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</si>
  <si>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</si>
  <si>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</si>
  <si>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</si>
  <si>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</si>
  <si>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</si>
  <si>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</si>
  <si>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</si>
  <si>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</si>
  <si>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</si>
  <si>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</si>
  <si>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</si>
  <si>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</si>
  <si>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</si>
  <si>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</si>
  <si>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</si>
  <si>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</si>
  <si>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</si>
  <si>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</si>
  <si>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</si>
  <si>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</si>
  <si>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</si>
  <si>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</si>
  <si>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</si>
  <si>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</si>
  <si>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</si>
  <si>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</si>
  <si>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</si>
  <si>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</si>
  <si>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</si>
  <si>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</si>
  <si>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</si>
  <si>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</si>
  <si>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</si>
  <si>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</si>
  <si>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</si>
  <si>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</si>
  <si>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</si>
  <si>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</si>
  <si>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</si>
  <si>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</si>
  <si>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</si>
  <si>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</si>
  <si>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</si>
  <si>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</si>
  <si>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</si>
  <si>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</si>
  <si>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</si>
  <si>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</si>
  <si>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</si>
  <si>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</si>
  <si>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</si>
  <si>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</si>
  <si>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</si>
  <si>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</si>
  <si>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</si>
  <si>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</si>
  <si>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</si>
  <si>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</si>
  <si>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</si>
  <si>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</si>
  <si>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</si>
  <si>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</si>
  <si>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</si>
  <si>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</si>
  <si>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</si>
  <si>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</si>
  <si>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</si>
  <si>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</si>
  <si>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</si>
  <si>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</si>
  <si>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</si>
  <si>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</si>
  <si>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</si>
  <si>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</si>
  <si>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</si>
  <si>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</si>
  <si>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</si>
  <si>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</si>
  <si>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</si>
  <si>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</si>
  <si>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</si>
  <si>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</si>
  <si>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</si>
  <si>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</si>
  <si>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</si>
  <si>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</si>
  <si>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</si>
  <si>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</si>
  <si>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</si>
  <si>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</si>
  <si>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</si>
  <si>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</si>
  <si>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</si>
  <si>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</si>
  <si>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</si>
  <si>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</si>
  <si>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</si>
  <si>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</si>
  <si>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</si>
  <si>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</si>
  <si>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</si>
  <si>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</si>
  <si>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</si>
  <si>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</si>
  <si>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</si>
  <si>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</si>
  <si>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</si>
  <si>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</si>
  <si>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</si>
  <si>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</si>
  <si>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</si>
  <si>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</si>
  <si>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</si>
  <si>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</si>
  <si>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</si>
  <si>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</si>
  <si>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</si>
  <si>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</si>
  <si>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</si>
  <si>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</si>
  <si>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</si>
  <si>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</si>
  <si>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</si>
  <si>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</si>
  <si>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</si>
  <si>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</si>
  <si>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</si>
  <si>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</si>
  <si>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</si>
  <si>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</si>
  <si>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</si>
  <si>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</si>
  <si>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</si>
  <si>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</si>
  <si>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</si>
  <si>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</si>
  <si>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巫溪县白鹿镇人民政府财政拨款收支总表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</si>
  <si>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</si>
  <si>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</si>
  <si>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</si>
  <si>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</si>
  <si>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</si>
  <si>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</si>
  <si>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</si>
  <si>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</si>
  <si>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</si>
  <si>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</si>
  <si>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</si>
  <si>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</si>
  <si>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</si>
  <si>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</si>
  <si>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</si>
  <si>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</si>
  <si>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文化体育与传媒支出</t>
  </si>
  <si>
    <t>二、上年结转</t>
  </si>
  <si>
    <t>医疗卫生与计划生育支出</t>
  </si>
  <si>
    <t>农林水支出</t>
  </si>
  <si>
    <t>住房保障支出</t>
  </si>
  <si>
    <t>二、结转下年</t>
  </si>
  <si>
    <t>本年收入总计</t>
  </si>
  <si>
    <t>本年支出总计</t>
  </si>
  <si>
    <t>表2</t>
  </si>
  <si>
    <t>巫溪县白鹿镇人民政府一般公共预算财政拨款支出预算表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</si>
  <si>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</si>
  <si>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</si>
  <si>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</si>
  <si>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</si>
  <si>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</si>
  <si>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</si>
  <si>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</si>
  <si>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</si>
  <si>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 20101</t>
  </si>
  <si>
    <t>人大事务</t>
  </si>
  <si>
    <t>2010101</t>
  </si>
  <si>
    <t>行政运行</t>
  </si>
  <si>
    <t>代表工作</t>
  </si>
  <si>
    <t xml:space="preserve">   20103</t>
  </si>
  <si>
    <t>政府办公厅（室）及相关机构事务</t>
  </si>
  <si>
    <t>2010301</t>
  </si>
  <si>
    <t>事业运行（政府办公厅（室）及相关机构事务）</t>
  </si>
  <si>
    <t xml:space="preserve">   20129</t>
  </si>
  <si>
    <t>群众团体事物</t>
  </si>
  <si>
    <t>其他群众团体事务支出</t>
  </si>
  <si>
    <t xml:space="preserve">   20131</t>
  </si>
  <si>
    <t>党委办公厅（室）及相关事务</t>
  </si>
  <si>
    <t>2013101</t>
  </si>
  <si>
    <t>207</t>
  </si>
  <si>
    <t xml:space="preserve">   20701</t>
  </si>
  <si>
    <t>文化</t>
  </si>
  <si>
    <t>2070109</t>
  </si>
  <si>
    <t>群众文化</t>
  </si>
  <si>
    <t>208</t>
  </si>
  <si>
    <t xml:space="preserve">  20801</t>
  </si>
  <si>
    <t>人力资源和社会保障管理支出</t>
  </si>
  <si>
    <t>2080199</t>
  </si>
  <si>
    <t>其他人力资源和社会保障管理支出</t>
  </si>
  <si>
    <t xml:space="preserve">  20802</t>
  </si>
  <si>
    <t>基层政权和社区建设</t>
  </si>
  <si>
    <t xml:space="preserve">  20805</t>
  </si>
  <si>
    <t>行政事业单位离退休</t>
  </si>
  <si>
    <t>归口管理的行政单位离退休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</si>
  <si>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</si>
  <si>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</si>
  <si>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</si>
  <si>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</si>
  <si>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</si>
  <si>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 xml:space="preserve">  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</si>
  <si>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</si>
  <si>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</si>
  <si>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</si>
  <si>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</si>
  <si>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</si>
  <si>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</si>
  <si>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</si>
  <si>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</si>
  <si>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</si>
  <si>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 xml:space="preserve">  20821</t>
  </si>
  <si>
    <t>特困人员供养</t>
  </si>
  <si>
    <t>2082102</t>
  </si>
  <si>
    <t>农村特困人员救助供养支出</t>
  </si>
  <si>
    <t xml:space="preserve">  20825</t>
  </si>
  <si>
    <t>其他生活救助</t>
  </si>
  <si>
    <t>2082502</t>
  </si>
  <si>
    <t>其他农村生活救助</t>
  </si>
  <si>
    <t xml:space="preserve">  20828</t>
  </si>
  <si>
    <t>退役军人管理事务</t>
  </si>
  <si>
    <t>事业运行（退役军人管理事务）</t>
  </si>
  <si>
    <t xml:space="preserve">  20899</t>
  </si>
  <si>
    <t>其他社会保障和就业支出</t>
  </si>
  <si>
    <t>210</t>
  </si>
  <si>
    <t xml:space="preserve">   21011</t>
  </si>
  <si>
    <t>医疗保障</t>
  </si>
  <si>
    <t>2101101</t>
  </si>
  <si>
    <t>行政单位医疗</t>
  </si>
  <si>
    <t>2101102</t>
  </si>
  <si>
    <t>事业单位医疗</t>
  </si>
  <si>
    <t>213</t>
  </si>
  <si>
    <t xml:space="preserve">   21301</t>
  </si>
  <si>
    <t>农业</t>
  </si>
  <si>
    <t>2130104</t>
  </si>
  <si>
    <t>事业运行（农业）</t>
  </si>
  <si>
    <t>2130152</t>
  </si>
  <si>
    <t>对高校毕业生到基层任职的补助</t>
  </si>
  <si>
    <t xml:space="preserve">  21307</t>
  </si>
  <si>
    <t>农村综合改革</t>
  </si>
  <si>
    <t>2130705</t>
  </si>
  <si>
    <t>对村民委员会和村党支部的补助</t>
  </si>
  <si>
    <t>221</t>
  </si>
  <si>
    <t xml:space="preserve">  22102</t>
  </si>
  <si>
    <t>住房改革支出</t>
  </si>
  <si>
    <t xml:space="preserve">    2210201</t>
  </si>
  <si>
    <t>住房公积金</t>
  </si>
  <si>
    <t>备注：本表反映2020年当年一般公共预算财政拨款支出情况。</t>
  </si>
  <si>
    <t>表3</t>
  </si>
  <si>
    <t>巫溪县白鹿镇人民政府一般公共预算财政拨款基本支出预算表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</si>
  <si>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</si>
  <si>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</si>
  <si>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</si>
  <si>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</si>
  <si>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</si>
  <si>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</si>
  <si>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</si>
  <si>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</si>
  <si>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</si>
  <si>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</si>
  <si>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</si>
  <si>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</si>
  <si>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</si>
  <si>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</si>
  <si>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</si>
  <si>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</si>
  <si>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</si>
  <si>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</si>
  <si>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</si>
  <si>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</si>
  <si>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</si>
  <si>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</si>
  <si>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</si>
  <si>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</si>
  <si>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</si>
  <si>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</si>
  <si>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</si>
  <si>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</si>
  <si>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</si>
  <si>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</si>
  <si>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</si>
  <si>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</si>
  <si>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</si>
  <si>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</si>
  <si>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</si>
  <si>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</si>
  <si>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</si>
  <si>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</si>
  <si>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</si>
  <si>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</si>
  <si>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</si>
  <si>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</si>
  <si>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</si>
  <si>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</si>
  <si>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</si>
  <si>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</si>
  <si>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</si>
  <si>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</si>
  <si>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</si>
  <si>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</si>
  <si>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</si>
  <si>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</si>
  <si>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</si>
  <si>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</si>
  <si>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</si>
  <si>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</si>
  <si>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</si>
  <si>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</si>
  <si>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</si>
  <si>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</si>
  <si>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</si>
  <si>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</si>
  <si>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</si>
  <si>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</si>
  <si>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</si>
  <si>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</si>
  <si>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</si>
  <si>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</si>
  <si>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</si>
  <si>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巫溪县白鹿镇人民政府一般公共预算“三公”经费支出表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</si>
  <si>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</si>
  <si>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</si>
  <si>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</si>
  <si>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</si>
  <si>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</si>
  <si>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</si>
  <si>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巫溪县白鹿镇人民政府政府性基金预算支出表</t>
  </si>
  <si>
    <t>本年政府性基金预算财政拨款支出</t>
  </si>
  <si>
    <t>（备注：本单位无政府性基金预算收支，故此表无数据。）</t>
  </si>
  <si>
    <t>表6</t>
  </si>
  <si>
    <t>巫溪县白鹿镇人民政府部门收支总表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</si>
  <si>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</si>
  <si>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</si>
  <si>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</si>
  <si>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</si>
  <si>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</si>
  <si>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</si>
  <si>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</si>
  <si>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</si>
  <si>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</si>
  <si>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</si>
  <si>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</si>
  <si>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</si>
  <si>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</si>
  <si>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</si>
  <si>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巫溪县白鹿镇人民政府部门收入总表</t>
  </si>
  <si>
    <t>科目</t>
  </si>
  <si>
    <t>非教育收费收入预算</t>
  </si>
  <si>
    <t>教育收费收预算入</t>
  </si>
  <si>
    <t xml:space="preserve">  20819</t>
  </si>
  <si>
    <t>最低生活保障</t>
  </si>
  <si>
    <t>农村低保生活保障金支出</t>
  </si>
  <si>
    <t xml:space="preserve">  20820</t>
  </si>
  <si>
    <t>临时救助</t>
  </si>
  <si>
    <t>2082001</t>
  </si>
  <si>
    <t>临时救助支出</t>
  </si>
  <si>
    <t>农村道路建设</t>
  </si>
  <si>
    <t xml:space="preserve">  21305</t>
  </si>
  <si>
    <t>扶贫</t>
  </si>
  <si>
    <t>农村基础设施建设</t>
  </si>
  <si>
    <t>生产发展</t>
  </si>
  <si>
    <t>其他扶贫支出</t>
  </si>
  <si>
    <t>对村级一事一议的补助</t>
  </si>
  <si>
    <t>表8</t>
  </si>
  <si>
    <t>巫溪县白鹿镇人民政府部门支出总表</t>
  </si>
  <si>
    <t>上缴上级支出</t>
  </si>
  <si>
    <t>事业单位经营支出</t>
  </si>
  <si>
    <t>对下级单位补助支出</t>
  </si>
  <si>
    <t>表9</t>
  </si>
  <si>
    <t>巫溪县白鹿镇人民政府政府采购预算明细表</t>
  </si>
  <si>
    <t>教育收费收入预算</t>
  </si>
  <si>
    <t>货物类</t>
  </si>
  <si>
    <t>服务类</t>
  </si>
  <si>
    <t>工程类</t>
  </si>
  <si>
    <t>（备注：本单位暂未编制，故此表无数据。）</t>
  </si>
  <si>
    <t>2020年部门(单位)整体绩效目标表</t>
  </si>
  <si>
    <t>2020年部门(单位)预算整体绩效目标表</t>
  </si>
  <si>
    <t>部门(单位)名称</t>
  </si>
  <si>
    <t>巫溪县白鹿镇人民政府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</si>
  <si>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</si>
  <si>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</si>
  <si>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</si>
  <si>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</si>
  <si>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</si>
  <si>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</si>
  <si>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</si>
  <si>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</si>
  <si>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</si>
  <si>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</si>
  <si>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</si>
  <si>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</si>
  <si>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</si>
  <si>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</si>
  <si>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</si>
  <si>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</si>
  <si>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</si>
  <si>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</si>
  <si>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（备注：本单位无重点专项资金，故此表无数据。）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</si>
</sst>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;;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16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10" borderId="26" applyNumberFormat="0" applyAlignment="0" applyProtection="0">
      <alignment vertical="center"/>
    </xf>
    <xf numFmtId="0" fontId="43" fillId="10" borderId="30" applyNumberFormat="0" applyAlignment="0" applyProtection="0">
      <alignment vertical="center"/>
    </xf>
    <xf numFmtId="0" fontId="26" fillId="5" borderId="24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81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 applyFill="1"/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11" fillId="0" borderId="10" xfId="51" applyNumberFormat="1" applyFont="1" applyFill="1" applyBorder="1" applyAlignment="1" applyProtection="1">
      <alignment horizontal="center" vertical="center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0" fontId="11" fillId="0" borderId="14" xfId="51" applyNumberFormat="1" applyFont="1" applyFill="1" applyBorder="1" applyAlignment="1" applyProtection="1">
      <alignment horizontal="center" vertical="center"/>
    </xf>
    <xf numFmtId="0" fontId="6" fillId="0" borderId="10" xfId="51" applyFill="1" applyBorder="1"/>
    <xf numFmtId="0" fontId="16" fillId="0" borderId="1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left" vertical="center"/>
    </xf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6" xfId="51" applyFont="1" applyBorder="1" applyAlignment="1">
      <alignment horizontal="center" vertical="center" wrapText="1"/>
    </xf>
    <xf numFmtId="0" fontId="11" fillId="0" borderId="16" xfId="51" applyFont="1" applyFill="1" applyBorder="1" applyAlignment="1">
      <alignment horizontal="center" vertical="center" wrapText="1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49" fontId="15" fillId="0" borderId="12" xfId="51" applyNumberFormat="1" applyFont="1" applyFill="1" applyBorder="1" applyAlignment="1" applyProtection="1">
      <alignment horizontal="center" vertical="center"/>
    </xf>
    <xf numFmtId="49" fontId="15" fillId="0" borderId="13" xfId="51" applyNumberFormat="1" applyFont="1" applyFill="1" applyBorder="1" applyAlignment="1" applyProtection="1">
      <alignment horizontal="center" vertical="center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6" fillId="0" borderId="10" xfId="51" applyBorder="1"/>
    <xf numFmtId="0" fontId="17" fillId="0" borderId="0" xfId="51" applyFont="1" applyFill="1" applyAlignment="1">
      <alignment horizontal="right"/>
    </xf>
    <xf numFmtId="0" fontId="15" fillId="0" borderId="19" xfId="51" applyNumberFormat="1" applyFont="1" applyFill="1" applyBorder="1" applyAlignment="1" applyProtection="1">
      <alignment horizontal="right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4" xfId="51" applyNumberFormat="1" applyFont="1" applyFill="1" applyBorder="1" applyAlignment="1" applyProtection="1">
      <alignment horizontal="centerContinuous" vertical="center" wrapText="1"/>
    </xf>
    <xf numFmtId="0" fontId="15" fillId="0" borderId="20" xfId="51" applyFont="1" applyFill="1" applyBorder="1" applyAlignment="1">
      <alignment vertical="center"/>
    </xf>
    <xf numFmtId="4" fontId="15" fillId="0" borderId="17" xfId="50" applyNumberFormat="1" applyFont="1" applyFill="1" applyBorder="1" applyAlignment="1" applyProtection="1">
      <alignment horizontal="right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0" fontId="15" fillId="0" borderId="12" xfId="51" applyFont="1" applyBorder="1" applyAlignment="1">
      <alignment vertical="center"/>
    </xf>
    <xf numFmtId="0" fontId="15" fillId="0" borderId="12" xfId="51" applyFont="1" applyBorder="1" applyAlignment="1">
      <alignment horizontal="left" vertical="center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0" fontId="15" fillId="0" borderId="12" xfId="51" applyFont="1" applyFill="1" applyBorder="1" applyAlignment="1">
      <alignment vertical="center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7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3" xfId="51" applyFont="1" applyBorder="1" applyAlignment="1">
      <alignment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0" fontId="15" fillId="0" borderId="13" xfId="51" applyFont="1" applyFill="1" applyBorder="1" applyAlignment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0" fontId="18" fillId="0" borderId="0" xfId="51" applyFont="1" applyFill="1"/>
    <xf numFmtId="0" fontId="13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/>
    </xf>
    <xf numFmtId="49" fontId="15" fillId="0" borderId="12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0" fontId="21" fillId="0" borderId="0" xfId="51" applyFont="1" applyFill="1"/>
    <xf numFmtId="0" fontId="6" fillId="0" borderId="0" xfId="51" applyAlignment="1">
      <alignment horizontal="center"/>
    </xf>
    <xf numFmtId="0" fontId="13" fillId="0" borderId="0" xfId="51" applyFont="1" applyFill="1" applyAlignment="1">
      <alignment horizontal="left"/>
    </xf>
    <xf numFmtId="0" fontId="20" fillId="0" borderId="0" xfId="51" applyFont="1" applyFill="1" applyAlignment="1">
      <alignment horizontal="centerContinuous"/>
    </xf>
    <xf numFmtId="0" fontId="18" fillId="0" borderId="0" xfId="51" applyFont="1"/>
    <xf numFmtId="0" fontId="11" fillId="0" borderId="19" xfId="51" applyNumberFormat="1" applyFont="1" applyFill="1" applyBorder="1" applyAlignment="1" applyProtection="1">
      <alignment horizontal="center" vertical="center"/>
    </xf>
    <xf numFmtId="0" fontId="11" fillId="0" borderId="20" xfId="51" applyNumberFormat="1" applyFont="1" applyFill="1" applyBorder="1" applyAlignment="1" applyProtection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/>
    </xf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1" fillId="0" borderId="23" xfId="51" applyNumberFormat="1" applyFont="1" applyFill="1" applyBorder="1" applyAlignment="1" applyProtection="1">
      <alignment horizontal="center" vertical="center" wrapText="1"/>
    </xf>
    <xf numFmtId="4" fontId="15" fillId="0" borderId="12" xfId="51" applyNumberFormat="1" applyFont="1" applyFill="1" applyBorder="1" applyAlignment="1" applyProtection="1">
      <alignment horizontal="center" vertical="center" wrapText="1"/>
    </xf>
    <xf numFmtId="4" fontId="15" fillId="0" borderId="10" xfId="51" applyNumberFormat="1" applyFont="1" applyFill="1" applyBorder="1" applyAlignment="1" applyProtection="1">
      <alignment horizontal="center" vertical="center" wrapText="1"/>
    </xf>
    <xf numFmtId="4" fontId="15" fillId="0" borderId="13" xfId="51" applyNumberFormat="1" applyFont="1" applyFill="1" applyBorder="1" applyAlignment="1" applyProtection="1">
      <alignment horizontal="center" vertical="center" wrapText="1"/>
    </xf>
    <xf numFmtId="4" fontId="15" fillId="0" borderId="18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center" vertical="center"/>
    </xf>
    <xf numFmtId="0" fontId="17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7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177" fontId="15" fillId="0" borderId="10" xfId="51" applyNumberFormat="1" applyFont="1" applyFill="1" applyBorder="1" applyAlignment="1" applyProtection="1">
      <alignment vertical="center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15" fillId="0" borderId="0" xfId="51" applyNumberFormat="1" applyFont="1" applyFill="1" applyAlignment="1" applyProtection="1">
      <alignment horizontal="right"/>
    </xf>
    <xf numFmtId="0" fontId="11" fillId="0" borderId="15" xfId="51" applyNumberFormat="1" applyFont="1" applyFill="1" applyBorder="1" applyAlignment="1" applyProtection="1">
      <alignment horizontal="center" vertical="center"/>
    </xf>
    <xf numFmtId="0" fontId="18" fillId="0" borderId="0" xfId="50" applyFont="1"/>
    <xf numFmtId="0" fontId="6" fillId="0" borderId="0" xfId="50" applyAlignment="1">
      <alignment wrapText="1"/>
    </xf>
    <xf numFmtId="0" fontId="6" fillId="0" borderId="0" xfId="50"/>
    <xf numFmtId="0" fontId="18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4" xfId="50" applyNumberFormat="1" applyFont="1" applyFill="1" applyBorder="1" applyAlignment="1" applyProtection="1">
      <alignment horizontal="center" vertical="center" wrapText="1"/>
    </xf>
    <xf numFmtId="0" fontId="15" fillId="0" borderId="14" xfId="50" applyFont="1" applyBorder="1" applyAlignment="1">
      <alignment horizontal="center" vertical="center"/>
    </xf>
    <xf numFmtId="4" fontId="15" fillId="0" borderId="16" xfId="50" applyNumberFormat="1" applyFont="1" applyFill="1" applyBorder="1" applyAlignment="1">
      <alignment horizontal="right" vertical="center" wrapText="1"/>
    </xf>
    <xf numFmtId="4" fontId="15" fillId="0" borderId="14" xfId="50" applyNumberFormat="1" applyFont="1" applyBorder="1" applyAlignment="1">
      <alignment horizontal="left" vertical="center"/>
    </xf>
    <xf numFmtId="4" fontId="15" fillId="0" borderId="14" xfId="50" applyNumberFormat="1" applyFont="1" applyBorder="1" applyAlignment="1">
      <alignment horizontal="right" vertical="center"/>
    </xf>
    <xf numFmtId="0" fontId="15" fillId="0" borderId="12" xfId="50" applyFont="1" applyFill="1" applyBorder="1" applyAlignment="1">
      <alignment horizontal="left" vertical="center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2" xfId="50" applyFont="1" applyBorder="1" applyAlignment="1">
      <alignment horizontal="left" vertical="center"/>
    </xf>
    <xf numFmtId="4" fontId="15" fillId="0" borderId="14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16" sqref="D16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549</v>
      </c>
      <c r="B1" s="33"/>
      <c r="C1" s="33"/>
      <c r="D1" s="33"/>
      <c r="E1" s="33"/>
      <c r="F1" s="33"/>
    </row>
    <row r="2" ht="36.75" customHeight="1" spans="1:11">
      <c r="A2" s="34" t="s">
        <v>550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522</v>
      </c>
      <c r="D4" s="36" t="s">
        <v>512</v>
      </c>
      <c r="E4" s="36" t="s">
        <v>513</v>
      </c>
      <c r="F4" s="36" t="s">
        <v>514</v>
      </c>
      <c r="G4" s="36" t="s">
        <v>515</v>
      </c>
      <c r="H4" s="36"/>
      <c r="I4" s="36" t="s">
        <v>516</v>
      </c>
      <c r="J4" s="36" t="s">
        <v>517</v>
      </c>
      <c r="K4" s="36" t="s">
        <v>520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528</v>
      </c>
      <c r="H5" s="36" t="s">
        <v>551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552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553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554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">
      <c r="A10" s="2" t="s">
        <v>555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7" workbookViewId="0">
      <selection activeCell="A16" sqref="A16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556</v>
      </c>
      <c r="B2" s="19" t="s">
        <v>557</v>
      </c>
      <c r="C2" s="19" t="s">
        <v>557</v>
      </c>
      <c r="D2" s="19" t="s">
        <v>557</v>
      </c>
      <c r="E2" s="19" t="s">
        <v>557</v>
      </c>
      <c r="F2" s="19" t="s">
        <v>557</v>
      </c>
    </row>
    <row r="3" s="18" customFormat="1" ht="31.9" customHeight="1" spans="1:6">
      <c r="A3" s="20" t="s">
        <v>558</v>
      </c>
      <c r="B3" s="20" t="s">
        <v>559</v>
      </c>
      <c r="C3" s="20"/>
      <c r="D3" s="21" t="s">
        <v>560</v>
      </c>
      <c r="E3" s="22"/>
      <c r="F3" s="22"/>
    </row>
    <row r="4" s="18" customFormat="1" ht="138.4" customHeight="1" spans="1:6">
      <c r="A4" s="23" t="s">
        <v>561</v>
      </c>
      <c r="B4" s="24"/>
      <c r="C4" s="25"/>
      <c r="D4" s="25"/>
      <c r="E4" s="25"/>
      <c r="F4" s="25"/>
    </row>
    <row r="5" s="18" customFormat="1" ht="33.4" customHeight="1" spans="1:6">
      <c r="A5" s="26" t="s">
        <v>562</v>
      </c>
      <c r="B5" s="26" t="s">
        <v>563</v>
      </c>
      <c r="C5" s="27" t="s">
        <v>564</v>
      </c>
      <c r="D5" s="20" t="s">
        <v>565</v>
      </c>
      <c r="E5" s="20" t="s">
        <v>566</v>
      </c>
      <c r="F5" s="20" t="s">
        <v>567</v>
      </c>
    </row>
    <row r="6" s="18" customFormat="1" ht="24.4" customHeight="1" spans="1:6">
      <c r="A6" s="26" t="s">
        <v>562</v>
      </c>
      <c r="B6" s="28"/>
      <c r="C6" s="29"/>
      <c r="D6" s="20"/>
      <c r="E6" s="21"/>
      <c r="F6" s="30"/>
    </row>
    <row r="7" s="18" customFormat="1" ht="24.4" customHeight="1" spans="1:6">
      <c r="A7" s="26" t="s">
        <v>562</v>
      </c>
      <c r="B7" s="28"/>
      <c r="C7" s="29"/>
      <c r="D7" s="20"/>
      <c r="E7" s="21"/>
      <c r="F7" s="20"/>
    </row>
    <row r="8" s="18" customFormat="1" ht="24.4" customHeight="1" spans="1:6">
      <c r="A8" s="26" t="s">
        <v>562</v>
      </c>
      <c r="B8" s="28"/>
      <c r="C8" s="29"/>
      <c r="D8" s="20"/>
      <c r="E8" s="21"/>
      <c r="F8" s="30"/>
    </row>
    <row r="9" s="18" customFormat="1" ht="24.4" customHeight="1" spans="1:6">
      <c r="A9" s="26" t="s">
        <v>562</v>
      </c>
      <c r="B9" s="28"/>
      <c r="C9" s="29"/>
      <c r="D9" s="20"/>
      <c r="E9" s="21"/>
      <c r="F9" s="30"/>
    </row>
    <row r="10" s="18" customFormat="1" ht="24.4" customHeight="1" spans="1:6">
      <c r="A10" s="26" t="s">
        <v>562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562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562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562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562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562</v>
      </c>
      <c r="B15" s="28"/>
      <c r="C15" s="29"/>
      <c r="D15" s="20"/>
      <c r="E15" s="21"/>
      <c r="F15" s="30"/>
    </row>
    <row r="16" spans="1:1">
      <c r="A16" s="2" t="s">
        <v>555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A21" sqref="A21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568</v>
      </c>
      <c r="B2" s="3" t="s">
        <v>569</v>
      </c>
      <c r="C2" s="3" t="s">
        <v>569</v>
      </c>
      <c r="D2" s="3" t="s">
        <v>569</v>
      </c>
      <c r="E2" s="3" t="s">
        <v>569</v>
      </c>
      <c r="F2" s="3" t="s">
        <v>569</v>
      </c>
    </row>
    <row r="3" s="1" customFormat="1" ht="19.9" customHeight="1" spans="1:6">
      <c r="A3" s="4" t="s">
        <v>570</v>
      </c>
      <c r="B3" s="5" t="s">
        <v>559</v>
      </c>
      <c r="C3" s="5"/>
      <c r="D3" s="5"/>
      <c r="E3" s="4" t="s">
        <v>571</v>
      </c>
      <c r="F3" s="4" t="s">
        <v>313</v>
      </c>
    </row>
    <row r="4" s="1" customFormat="1" ht="24" customHeight="1" spans="1:6">
      <c r="A4" s="6" t="s">
        <v>572</v>
      </c>
      <c r="B4" s="6"/>
      <c r="C4" s="7"/>
      <c r="D4" s="8"/>
      <c r="E4" s="6" t="s">
        <v>573</v>
      </c>
      <c r="F4" s="6"/>
    </row>
    <row r="5" s="1" customFormat="1" ht="19.15" customHeight="1" spans="1:6">
      <c r="A5" s="6" t="s">
        <v>574</v>
      </c>
      <c r="B5" s="9"/>
      <c r="C5" s="10"/>
      <c r="D5" s="10"/>
      <c r="E5" s="10"/>
      <c r="F5" s="11"/>
    </row>
    <row r="6" s="1" customFormat="1" ht="21" customHeight="1" spans="1:6">
      <c r="A6" s="6" t="s">
        <v>574</v>
      </c>
      <c r="B6" s="12"/>
      <c r="C6" s="13"/>
      <c r="D6" s="13"/>
      <c r="E6" s="13"/>
      <c r="F6" s="14"/>
    </row>
    <row r="7" s="1" customFormat="1" ht="93.75" customHeight="1" spans="1:6">
      <c r="A7" s="6" t="s">
        <v>575</v>
      </c>
      <c r="B7" s="15"/>
      <c r="C7" s="15"/>
      <c r="D7" s="15"/>
      <c r="E7" s="15"/>
      <c r="F7" s="15"/>
    </row>
    <row r="8" s="1" customFormat="1" ht="132.75" customHeight="1" spans="1:6">
      <c r="A8" s="6" t="s">
        <v>576</v>
      </c>
      <c r="B8" s="15"/>
      <c r="C8" s="15"/>
      <c r="D8" s="15"/>
      <c r="E8" s="15"/>
      <c r="F8" s="15"/>
    </row>
    <row r="9" s="1" customFormat="1" ht="134.25" customHeight="1" spans="1:6">
      <c r="A9" s="6" t="s">
        <v>577</v>
      </c>
      <c r="B9" s="15"/>
      <c r="C9" s="15"/>
      <c r="D9" s="15"/>
      <c r="E9" s="15"/>
      <c r="F9" s="15"/>
    </row>
    <row r="10" s="1" customFormat="1" ht="21.75" customHeight="1" spans="1:6">
      <c r="A10" s="6" t="s">
        <v>562</v>
      </c>
      <c r="B10" s="6" t="s">
        <v>563</v>
      </c>
      <c r="C10" s="7" t="s">
        <v>564</v>
      </c>
      <c r="D10" s="6" t="s">
        <v>565</v>
      </c>
      <c r="E10" s="6" t="s">
        <v>566</v>
      </c>
      <c r="F10" s="7" t="s">
        <v>567</v>
      </c>
    </row>
    <row r="11" s="1" customFormat="1" ht="18" customHeight="1" spans="1:6">
      <c r="A11" s="7" t="s">
        <v>562</v>
      </c>
      <c r="B11" s="16"/>
      <c r="C11" s="7"/>
      <c r="D11" s="7"/>
      <c r="E11" s="7"/>
      <c r="F11" s="7"/>
    </row>
    <row r="12" s="1" customFormat="1" ht="18" customHeight="1" spans="1:6">
      <c r="A12" s="7" t="s">
        <v>562</v>
      </c>
      <c r="B12" s="16"/>
      <c r="C12" s="7"/>
      <c r="D12" s="7"/>
      <c r="E12" s="7"/>
      <c r="F12" s="7"/>
    </row>
    <row r="13" s="1" customFormat="1" ht="18" customHeight="1" spans="1:6">
      <c r="A13" s="7" t="s">
        <v>562</v>
      </c>
      <c r="B13" s="16"/>
      <c r="C13" s="7"/>
      <c r="D13" s="7"/>
      <c r="E13" s="7"/>
      <c r="F13" s="7"/>
    </row>
    <row r="14" s="1" customFormat="1" ht="18" customHeight="1" spans="1:6">
      <c r="A14" s="7" t="s">
        <v>562</v>
      </c>
      <c r="B14" s="16"/>
      <c r="C14" s="7"/>
      <c r="D14" s="7"/>
      <c r="E14" s="7"/>
      <c r="F14" s="7"/>
    </row>
    <row r="15" s="1" customFormat="1" ht="18" customHeight="1" spans="1:6">
      <c r="A15" s="7" t="s">
        <v>562</v>
      </c>
      <c r="B15" s="16"/>
      <c r="C15" s="7"/>
      <c r="D15" s="7"/>
      <c r="E15" s="7"/>
      <c r="F15" s="17"/>
    </row>
    <row r="16" s="1" customFormat="1" ht="18" customHeight="1" spans="1:6">
      <c r="A16" s="7" t="s">
        <v>562</v>
      </c>
      <c r="B16" s="16"/>
      <c r="C16" s="7"/>
      <c r="D16" s="7"/>
      <c r="E16" s="7"/>
      <c r="F16" s="7"/>
    </row>
    <row r="17" s="1" customFormat="1" ht="18" customHeight="1" spans="1:6">
      <c r="A17" s="7" t="s">
        <v>562</v>
      </c>
      <c r="B17" s="16"/>
      <c r="C17" s="7"/>
      <c r="D17" s="7"/>
      <c r="E17" s="7"/>
      <c r="F17" s="7"/>
    </row>
    <row r="18" s="1" customFormat="1" ht="18" customHeight="1" spans="1:6">
      <c r="A18" s="7" t="s">
        <v>562</v>
      </c>
      <c r="B18" s="16"/>
      <c r="C18" s="7"/>
      <c r="D18" s="7"/>
      <c r="E18" s="7"/>
      <c r="F18" s="7"/>
    </row>
    <row r="19" s="1" customFormat="1" ht="18" customHeight="1" spans="1:6">
      <c r="A19" s="7" t="s">
        <v>562</v>
      </c>
      <c r="B19" s="16"/>
      <c r="C19" s="7"/>
      <c r="D19" s="7"/>
      <c r="E19" s="7"/>
      <c r="F19" s="7"/>
    </row>
    <row r="20" s="1" customFormat="1" ht="18" customHeight="1" spans="1:6">
      <c r="A20" s="7" t="s">
        <v>562</v>
      </c>
      <c r="B20" s="16"/>
      <c r="C20" s="7"/>
      <c r="D20" s="7"/>
      <c r="E20" s="7"/>
      <c r="F20" s="7"/>
    </row>
    <row r="21" spans="1:1">
      <c r="A21" s="2" t="s">
        <v>578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13" workbookViewId="0">
      <selection activeCell="D8" sqref="D8:D13"/>
    </sheetView>
  </sheetViews>
  <sheetFormatPr defaultColWidth="6.875" defaultRowHeight="20.1" customHeight="1"/>
  <cols>
    <col min="1" max="1" width="22.875" style="146" customWidth="1"/>
    <col min="2" max="2" width="19" style="146" customWidth="1"/>
    <col min="3" max="3" width="21.125" style="146" customWidth="1"/>
    <col min="4" max="7" width="19" style="146" customWidth="1"/>
    <col min="8" max="256" width="6.875" style="147"/>
    <col min="257" max="257" width="22.875" style="147" customWidth="1"/>
    <col min="258" max="258" width="19" style="147" customWidth="1"/>
    <col min="259" max="259" width="20.5" style="147" customWidth="1"/>
    <col min="260" max="263" width="19" style="147" customWidth="1"/>
    <col min="264" max="512" width="6.875" style="147"/>
    <col min="513" max="513" width="22.875" style="147" customWidth="1"/>
    <col min="514" max="514" width="19" style="147" customWidth="1"/>
    <col min="515" max="515" width="20.5" style="147" customWidth="1"/>
    <col min="516" max="519" width="19" style="147" customWidth="1"/>
    <col min="520" max="768" width="6.875" style="147"/>
    <col min="769" max="769" width="22.875" style="147" customWidth="1"/>
    <col min="770" max="770" width="19" style="147" customWidth="1"/>
    <col min="771" max="771" width="20.5" style="147" customWidth="1"/>
    <col min="772" max="775" width="19" style="147" customWidth="1"/>
    <col min="776" max="1024" width="6.875" style="147"/>
    <col min="1025" max="1025" width="22.875" style="147" customWidth="1"/>
    <col min="1026" max="1026" width="19" style="147" customWidth="1"/>
    <col min="1027" max="1027" width="20.5" style="147" customWidth="1"/>
    <col min="1028" max="1031" width="19" style="147" customWidth="1"/>
    <col min="1032" max="1280" width="6.875" style="147"/>
    <col min="1281" max="1281" width="22.875" style="147" customWidth="1"/>
    <col min="1282" max="1282" width="19" style="147" customWidth="1"/>
    <col min="1283" max="1283" width="20.5" style="147" customWidth="1"/>
    <col min="1284" max="1287" width="19" style="147" customWidth="1"/>
    <col min="1288" max="1536" width="6.875" style="147"/>
    <col min="1537" max="1537" width="22.875" style="147" customWidth="1"/>
    <col min="1538" max="1538" width="19" style="147" customWidth="1"/>
    <col min="1539" max="1539" width="20.5" style="147" customWidth="1"/>
    <col min="1540" max="1543" width="19" style="147" customWidth="1"/>
    <col min="1544" max="1792" width="6.875" style="147"/>
    <col min="1793" max="1793" width="22.875" style="147" customWidth="1"/>
    <col min="1794" max="1794" width="19" style="147" customWidth="1"/>
    <col min="1795" max="1795" width="20.5" style="147" customWidth="1"/>
    <col min="1796" max="1799" width="19" style="147" customWidth="1"/>
    <col min="1800" max="2048" width="6.875" style="147"/>
    <col min="2049" max="2049" width="22.875" style="147" customWidth="1"/>
    <col min="2050" max="2050" width="19" style="147" customWidth="1"/>
    <col min="2051" max="2051" width="20.5" style="147" customWidth="1"/>
    <col min="2052" max="2055" width="19" style="147" customWidth="1"/>
    <col min="2056" max="2304" width="6.875" style="147"/>
    <col min="2305" max="2305" width="22.875" style="147" customWidth="1"/>
    <col min="2306" max="2306" width="19" style="147" customWidth="1"/>
    <col min="2307" max="2307" width="20.5" style="147" customWidth="1"/>
    <col min="2308" max="2311" width="19" style="147" customWidth="1"/>
    <col min="2312" max="2560" width="6.875" style="147"/>
    <col min="2561" max="2561" width="22.875" style="147" customWidth="1"/>
    <col min="2562" max="2562" width="19" style="147" customWidth="1"/>
    <col min="2563" max="2563" width="20.5" style="147" customWidth="1"/>
    <col min="2564" max="2567" width="19" style="147" customWidth="1"/>
    <col min="2568" max="2816" width="6.875" style="147"/>
    <col min="2817" max="2817" width="22.875" style="147" customWidth="1"/>
    <col min="2818" max="2818" width="19" style="147" customWidth="1"/>
    <col min="2819" max="2819" width="20.5" style="147" customWidth="1"/>
    <col min="2820" max="2823" width="19" style="147" customWidth="1"/>
    <col min="2824" max="3072" width="6.875" style="147"/>
    <col min="3073" max="3073" width="22.875" style="147" customWidth="1"/>
    <col min="3074" max="3074" width="19" style="147" customWidth="1"/>
    <col min="3075" max="3075" width="20.5" style="147" customWidth="1"/>
    <col min="3076" max="3079" width="19" style="147" customWidth="1"/>
    <col min="3080" max="3328" width="6.875" style="147"/>
    <col min="3329" max="3329" width="22.875" style="147" customWidth="1"/>
    <col min="3330" max="3330" width="19" style="147" customWidth="1"/>
    <col min="3331" max="3331" width="20.5" style="147" customWidth="1"/>
    <col min="3332" max="3335" width="19" style="147" customWidth="1"/>
    <col min="3336" max="3584" width="6.875" style="147"/>
    <col min="3585" max="3585" width="22.875" style="147" customWidth="1"/>
    <col min="3586" max="3586" width="19" style="147" customWidth="1"/>
    <col min="3587" max="3587" width="20.5" style="147" customWidth="1"/>
    <col min="3588" max="3591" width="19" style="147" customWidth="1"/>
    <col min="3592" max="3840" width="6.875" style="147"/>
    <col min="3841" max="3841" width="22.875" style="147" customWidth="1"/>
    <col min="3842" max="3842" width="19" style="147" customWidth="1"/>
    <col min="3843" max="3843" width="20.5" style="147" customWidth="1"/>
    <col min="3844" max="3847" width="19" style="147" customWidth="1"/>
    <col min="3848" max="4096" width="6.875" style="147"/>
    <col min="4097" max="4097" width="22.875" style="147" customWidth="1"/>
    <col min="4098" max="4098" width="19" style="147" customWidth="1"/>
    <col min="4099" max="4099" width="20.5" style="147" customWidth="1"/>
    <col min="4100" max="4103" width="19" style="147" customWidth="1"/>
    <col min="4104" max="4352" width="6.875" style="147"/>
    <col min="4353" max="4353" width="22.875" style="147" customWidth="1"/>
    <col min="4354" max="4354" width="19" style="147" customWidth="1"/>
    <col min="4355" max="4355" width="20.5" style="147" customWidth="1"/>
    <col min="4356" max="4359" width="19" style="147" customWidth="1"/>
    <col min="4360" max="4608" width="6.875" style="147"/>
    <col min="4609" max="4609" width="22.875" style="147" customWidth="1"/>
    <col min="4610" max="4610" width="19" style="147" customWidth="1"/>
    <col min="4611" max="4611" width="20.5" style="147" customWidth="1"/>
    <col min="4612" max="4615" width="19" style="147" customWidth="1"/>
    <col min="4616" max="4864" width="6.875" style="147"/>
    <col min="4865" max="4865" width="22.875" style="147" customWidth="1"/>
    <col min="4866" max="4866" width="19" style="147" customWidth="1"/>
    <col min="4867" max="4867" width="20.5" style="147" customWidth="1"/>
    <col min="4868" max="4871" width="19" style="147" customWidth="1"/>
    <col min="4872" max="5120" width="6.875" style="147"/>
    <col min="5121" max="5121" width="22.875" style="147" customWidth="1"/>
    <col min="5122" max="5122" width="19" style="147" customWidth="1"/>
    <col min="5123" max="5123" width="20.5" style="147" customWidth="1"/>
    <col min="5124" max="5127" width="19" style="147" customWidth="1"/>
    <col min="5128" max="5376" width="6.875" style="147"/>
    <col min="5377" max="5377" width="22.875" style="147" customWidth="1"/>
    <col min="5378" max="5378" width="19" style="147" customWidth="1"/>
    <col min="5379" max="5379" width="20.5" style="147" customWidth="1"/>
    <col min="5380" max="5383" width="19" style="147" customWidth="1"/>
    <col min="5384" max="5632" width="6.875" style="147"/>
    <col min="5633" max="5633" width="22.875" style="147" customWidth="1"/>
    <col min="5634" max="5634" width="19" style="147" customWidth="1"/>
    <col min="5635" max="5635" width="20.5" style="147" customWidth="1"/>
    <col min="5636" max="5639" width="19" style="147" customWidth="1"/>
    <col min="5640" max="5888" width="6.875" style="147"/>
    <col min="5889" max="5889" width="22.875" style="147" customWidth="1"/>
    <col min="5890" max="5890" width="19" style="147" customWidth="1"/>
    <col min="5891" max="5891" width="20.5" style="147" customWidth="1"/>
    <col min="5892" max="5895" width="19" style="147" customWidth="1"/>
    <col min="5896" max="6144" width="6.875" style="147"/>
    <col min="6145" max="6145" width="22.875" style="147" customWidth="1"/>
    <col min="6146" max="6146" width="19" style="147" customWidth="1"/>
    <col min="6147" max="6147" width="20.5" style="147" customWidth="1"/>
    <col min="6148" max="6151" width="19" style="147" customWidth="1"/>
    <col min="6152" max="6400" width="6.875" style="147"/>
    <col min="6401" max="6401" width="22.875" style="147" customWidth="1"/>
    <col min="6402" max="6402" width="19" style="147" customWidth="1"/>
    <col min="6403" max="6403" width="20.5" style="147" customWidth="1"/>
    <col min="6404" max="6407" width="19" style="147" customWidth="1"/>
    <col min="6408" max="6656" width="6.875" style="147"/>
    <col min="6657" max="6657" width="22.875" style="147" customWidth="1"/>
    <col min="6658" max="6658" width="19" style="147" customWidth="1"/>
    <col min="6659" max="6659" width="20.5" style="147" customWidth="1"/>
    <col min="6660" max="6663" width="19" style="147" customWidth="1"/>
    <col min="6664" max="6912" width="6.875" style="147"/>
    <col min="6913" max="6913" width="22.875" style="147" customWidth="1"/>
    <col min="6914" max="6914" width="19" style="147" customWidth="1"/>
    <col min="6915" max="6915" width="20.5" style="147" customWidth="1"/>
    <col min="6916" max="6919" width="19" style="147" customWidth="1"/>
    <col min="6920" max="7168" width="6.875" style="147"/>
    <col min="7169" max="7169" width="22.875" style="147" customWidth="1"/>
    <col min="7170" max="7170" width="19" style="147" customWidth="1"/>
    <col min="7171" max="7171" width="20.5" style="147" customWidth="1"/>
    <col min="7172" max="7175" width="19" style="147" customWidth="1"/>
    <col min="7176" max="7424" width="6.875" style="147"/>
    <col min="7425" max="7425" width="22.875" style="147" customWidth="1"/>
    <col min="7426" max="7426" width="19" style="147" customWidth="1"/>
    <col min="7427" max="7427" width="20.5" style="147" customWidth="1"/>
    <col min="7428" max="7431" width="19" style="147" customWidth="1"/>
    <col min="7432" max="7680" width="6.875" style="147"/>
    <col min="7681" max="7681" width="22.875" style="147" customWidth="1"/>
    <col min="7682" max="7682" width="19" style="147" customWidth="1"/>
    <col min="7683" max="7683" width="20.5" style="147" customWidth="1"/>
    <col min="7684" max="7687" width="19" style="147" customWidth="1"/>
    <col min="7688" max="7936" width="6.875" style="147"/>
    <col min="7937" max="7937" width="22.875" style="147" customWidth="1"/>
    <col min="7938" max="7938" width="19" style="147" customWidth="1"/>
    <col min="7939" max="7939" width="20.5" style="147" customWidth="1"/>
    <col min="7940" max="7943" width="19" style="147" customWidth="1"/>
    <col min="7944" max="8192" width="6.875" style="147"/>
    <col min="8193" max="8193" width="22.875" style="147" customWidth="1"/>
    <col min="8194" max="8194" width="19" style="147" customWidth="1"/>
    <col min="8195" max="8195" width="20.5" style="147" customWidth="1"/>
    <col min="8196" max="8199" width="19" style="147" customWidth="1"/>
    <col min="8200" max="8448" width="6.875" style="147"/>
    <col min="8449" max="8449" width="22.875" style="147" customWidth="1"/>
    <col min="8450" max="8450" width="19" style="147" customWidth="1"/>
    <col min="8451" max="8451" width="20.5" style="147" customWidth="1"/>
    <col min="8452" max="8455" width="19" style="147" customWidth="1"/>
    <col min="8456" max="8704" width="6.875" style="147"/>
    <col min="8705" max="8705" width="22.875" style="147" customWidth="1"/>
    <col min="8706" max="8706" width="19" style="147" customWidth="1"/>
    <col min="8707" max="8707" width="20.5" style="147" customWidth="1"/>
    <col min="8708" max="8711" width="19" style="147" customWidth="1"/>
    <col min="8712" max="8960" width="6.875" style="147"/>
    <col min="8961" max="8961" width="22.875" style="147" customWidth="1"/>
    <col min="8962" max="8962" width="19" style="147" customWidth="1"/>
    <col min="8963" max="8963" width="20.5" style="147" customWidth="1"/>
    <col min="8964" max="8967" width="19" style="147" customWidth="1"/>
    <col min="8968" max="9216" width="6.875" style="147"/>
    <col min="9217" max="9217" width="22.875" style="147" customWidth="1"/>
    <col min="9218" max="9218" width="19" style="147" customWidth="1"/>
    <col min="9219" max="9219" width="20.5" style="147" customWidth="1"/>
    <col min="9220" max="9223" width="19" style="147" customWidth="1"/>
    <col min="9224" max="9472" width="6.875" style="147"/>
    <col min="9473" max="9473" width="22.875" style="147" customWidth="1"/>
    <col min="9474" max="9474" width="19" style="147" customWidth="1"/>
    <col min="9475" max="9475" width="20.5" style="147" customWidth="1"/>
    <col min="9476" max="9479" width="19" style="147" customWidth="1"/>
    <col min="9480" max="9728" width="6.875" style="147"/>
    <col min="9729" max="9729" width="22.875" style="147" customWidth="1"/>
    <col min="9730" max="9730" width="19" style="147" customWidth="1"/>
    <col min="9731" max="9731" width="20.5" style="147" customWidth="1"/>
    <col min="9732" max="9735" width="19" style="147" customWidth="1"/>
    <col min="9736" max="9984" width="6.875" style="147"/>
    <col min="9985" max="9985" width="22.875" style="147" customWidth="1"/>
    <col min="9986" max="9986" width="19" style="147" customWidth="1"/>
    <col min="9987" max="9987" width="20.5" style="147" customWidth="1"/>
    <col min="9988" max="9991" width="19" style="147" customWidth="1"/>
    <col min="9992" max="10240" width="6.875" style="147"/>
    <col min="10241" max="10241" width="22.875" style="147" customWidth="1"/>
    <col min="10242" max="10242" width="19" style="147" customWidth="1"/>
    <col min="10243" max="10243" width="20.5" style="147" customWidth="1"/>
    <col min="10244" max="10247" width="19" style="147" customWidth="1"/>
    <col min="10248" max="10496" width="6.875" style="147"/>
    <col min="10497" max="10497" width="22.875" style="147" customWidth="1"/>
    <col min="10498" max="10498" width="19" style="147" customWidth="1"/>
    <col min="10499" max="10499" width="20.5" style="147" customWidth="1"/>
    <col min="10500" max="10503" width="19" style="147" customWidth="1"/>
    <col min="10504" max="10752" width="6.875" style="147"/>
    <col min="10753" max="10753" width="22.875" style="147" customWidth="1"/>
    <col min="10754" max="10754" width="19" style="147" customWidth="1"/>
    <col min="10755" max="10755" width="20.5" style="147" customWidth="1"/>
    <col min="10756" max="10759" width="19" style="147" customWidth="1"/>
    <col min="10760" max="11008" width="6.875" style="147"/>
    <col min="11009" max="11009" width="22.875" style="147" customWidth="1"/>
    <col min="11010" max="11010" width="19" style="147" customWidth="1"/>
    <col min="11011" max="11011" width="20.5" style="147" customWidth="1"/>
    <col min="11012" max="11015" width="19" style="147" customWidth="1"/>
    <col min="11016" max="11264" width="6.875" style="147"/>
    <col min="11265" max="11265" width="22.875" style="147" customWidth="1"/>
    <col min="11266" max="11266" width="19" style="147" customWidth="1"/>
    <col min="11267" max="11267" width="20.5" style="147" customWidth="1"/>
    <col min="11268" max="11271" width="19" style="147" customWidth="1"/>
    <col min="11272" max="11520" width="6.875" style="147"/>
    <col min="11521" max="11521" width="22.875" style="147" customWidth="1"/>
    <col min="11522" max="11522" width="19" style="147" customWidth="1"/>
    <col min="11523" max="11523" width="20.5" style="147" customWidth="1"/>
    <col min="11524" max="11527" width="19" style="147" customWidth="1"/>
    <col min="11528" max="11776" width="6.875" style="147"/>
    <col min="11777" max="11777" width="22.875" style="147" customWidth="1"/>
    <col min="11778" max="11778" width="19" style="147" customWidth="1"/>
    <col min="11779" max="11779" width="20.5" style="147" customWidth="1"/>
    <col min="11780" max="11783" width="19" style="147" customWidth="1"/>
    <col min="11784" max="12032" width="6.875" style="147"/>
    <col min="12033" max="12033" width="22.875" style="147" customWidth="1"/>
    <col min="12034" max="12034" width="19" style="147" customWidth="1"/>
    <col min="12035" max="12035" width="20.5" style="147" customWidth="1"/>
    <col min="12036" max="12039" width="19" style="147" customWidth="1"/>
    <col min="12040" max="12288" width="6.875" style="147"/>
    <col min="12289" max="12289" width="22.875" style="147" customWidth="1"/>
    <col min="12290" max="12290" width="19" style="147" customWidth="1"/>
    <col min="12291" max="12291" width="20.5" style="147" customWidth="1"/>
    <col min="12292" max="12295" width="19" style="147" customWidth="1"/>
    <col min="12296" max="12544" width="6.875" style="147"/>
    <col min="12545" max="12545" width="22.875" style="147" customWidth="1"/>
    <col min="12546" max="12546" width="19" style="147" customWidth="1"/>
    <col min="12547" max="12547" width="20.5" style="147" customWidth="1"/>
    <col min="12548" max="12551" width="19" style="147" customWidth="1"/>
    <col min="12552" max="12800" width="6.875" style="147"/>
    <col min="12801" max="12801" width="22.875" style="147" customWidth="1"/>
    <col min="12802" max="12802" width="19" style="147" customWidth="1"/>
    <col min="12803" max="12803" width="20.5" style="147" customWidth="1"/>
    <col min="12804" max="12807" width="19" style="147" customWidth="1"/>
    <col min="12808" max="13056" width="6.875" style="147"/>
    <col min="13057" max="13057" width="22.875" style="147" customWidth="1"/>
    <col min="13058" max="13058" width="19" style="147" customWidth="1"/>
    <col min="13059" max="13059" width="20.5" style="147" customWidth="1"/>
    <col min="13060" max="13063" width="19" style="147" customWidth="1"/>
    <col min="13064" max="13312" width="6.875" style="147"/>
    <col min="13313" max="13313" width="22.875" style="147" customWidth="1"/>
    <col min="13314" max="13314" width="19" style="147" customWidth="1"/>
    <col min="13315" max="13315" width="20.5" style="147" customWidth="1"/>
    <col min="13316" max="13319" width="19" style="147" customWidth="1"/>
    <col min="13320" max="13568" width="6.875" style="147"/>
    <col min="13569" max="13569" width="22.875" style="147" customWidth="1"/>
    <col min="13570" max="13570" width="19" style="147" customWidth="1"/>
    <col min="13571" max="13571" width="20.5" style="147" customWidth="1"/>
    <col min="13572" max="13575" width="19" style="147" customWidth="1"/>
    <col min="13576" max="13824" width="6.875" style="147"/>
    <col min="13825" max="13825" width="22.875" style="147" customWidth="1"/>
    <col min="13826" max="13826" width="19" style="147" customWidth="1"/>
    <col min="13827" max="13827" width="20.5" style="147" customWidth="1"/>
    <col min="13828" max="13831" width="19" style="147" customWidth="1"/>
    <col min="13832" max="14080" width="6.875" style="147"/>
    <col min="14081" max="14081" width="22.875" style="147" customWidth="1"/>
    <col min="14082" max="14082" width="19" style="147" customWidth="1"/>
    <col min="14083" max="14083" width="20.5" style="147" customWidth="1"/>
    <col min="14084" max="14087" width="19" style="147" customWidth="1"/>
    <col min="14088" max="14336" width="6.875" style="147"/>
    <col min="14337" max="14337" width="22.875" style="147" customWidth="1"/>
    <col min="14338" max="14338" width="19" style="147" customWidth="1"/>
    <col min="14339" max="14339" width="20.5" style="147" customWidth="1"/>
    <col min="14340" max="14343" width="19" style="147" customWidth="1"/>
    <col min="14344" max="14592" width="6.875" style="147"/>
    <col min="14593" max="14593" width="22.875" style="147" customWidth="1"/>
    <col min="14594" max="14594" width="19" style="147" customWidth="1"/>
    <col min="14595" max="14595" width="20.5" style="147" customWidth="1"/>
    <col min="14596" max="14599" width="19" style="147" customWidth="1"/>
    <col min="14600" max="14848" width="6.875" style="147"/>
    <col min="14849" max="14849" width="22.875" style="147" customWidth="1"/>
    <col min="14850" max="14850" width="19" style="147" customWidth="1"/>
    <col min="14851" max="14851" width="20.5" style="147" customWidth="1"/>
    <col min="14852" max="14855" width="19" style="147" customWidth="1"/>
    <col min="14856" max="15104" width="6.875" style="147"/>
    <col min="15105" max="15105" width="22.875" style="147" customWidth="1"/>
    <col min="15106" max="15106" width="19" style="147" customWidth="1"/>
    <col min="15107" max="15107" width="20.5" style="147" customWidth="1"/>
    <col min="15108" max="15111" width="19" style="147" customWidth="1"/>
    <col min="15112" max="15360" width="6.875" style="147"/>
    <col min="15361" max="15361" width="22.875" style="147" customWidth="1"/>
    <col min="15362" max="15362" width="19" style="147" customWidth="1"/>
    <col min="15363" max="15363" width="20.5" style="147" customWidth="1"/>
    <col min="15364" max="15367" width="19" style="147" customWidth="1"/>
    <col min="15368" max="15616" width="6.875" style="147"/>
    <col min="15617" max="15617" width="22.875" style="147" customWidth="1"/>
    <col min="15618" max="15618" width="19" style="147" customWidth="1"/>
    <col min="15619" max="15619" width="20.5" style="147" customWidth="1"/>
    <col min="15620" max="15623" width="19" style="147" customWidth="1"/>
    <col min="15624" max="15872" width="6.875" style="147"/>
    <col min="15873" max="15873" width="22.875" style="147" customWidth="1"/>
    <col min="15874" max="15874" width="19" style="147" customWidth="1"/>
    <col min="15875" max="15875" width="20.5" style="147" customWidth="1"/>
    <col min="15876" max="15879" width="19" style="147" customWidth="1"/>
    <col min="15880" max="16128" width="6.875" style="147"/>
    <col min="16129" max="16129" width="22.875" style="147" customWidth="1"/>
    <col min="16130" max="16130" width="19" style="147" customWidth="1"/>
    <col min="16131" max="16131" width="20.5" style="147" customWidth="1"/>
    <col min="16132" max="16135" width="19" style="147" customWidth="1"/>
    <col min="16136" max="16384" width="6.875" style="147"/>
  </cols>
  <sheetData>
    <row r="1" s="145" customFormat="1" customHeight="1" spans="1:7">
      <c r="A1" s="32" t="s">
        <v>311</v>
      </c>
      <c r="B1" s="148"/>
      <c r="C1" s="148"/>
      <c r="D1" s="148"/>
      <c r="E1" s="148"/>
      <c r="F1" s="148"/>
      <c r="G1" s="148"/>
    </row>
    <row r="2" s="145" customFormat="1" ht="27.75" customHeight="1" spans="1:7">
      <c r="A2" s="149" t="s">
        <v>312</v>
      </c>
      <c r="B2" s="150"/>
      <c r="C2" s="150"/>
      <c r="D2" s="150"/>
      <c r="E2" s="150"/>
      <c r="F2" s="150"/>
      <c r="G2" s="150"/>
    </row>
    <row r="3" s="145" customFormat="1" customHeight="1" spans="1:7">
      <c r="A3" s="151"/>
      <c r="B3" s="148"/>
      <c r="C3" s="148"/>
      <c r="D3" s="148"/>
      <c r="E3" s="148"/>
      <c r="F3" s="148"/>
      <c r="G3" s="148"/>
    </row>
    <row r="4" s="145" customFormat="1" customHeight="1" spans="1:7">
      <c r="A4" s="152"/>
      <c r="B4" s="153"/>
      <c r="C4" s="153"/>
      <c r="D4" s="153"/>
      <c r="E4" s="153"/>
      <c r="F4" s="153"/>
      <c r="G4" s="154" t="s">
        <v>313</v>
      </c>
    </row>
    <row r="5" s="145" customFormat="1" customHeight="1" spans="1:7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="145" customFormat="1" ht="45" customHeight="1" spans="1:7">
      <c r="A6" s="156" t="s">
        <v>316</v>
      </c>
      <c r="B6" s="156" t="s">
        <v>317</v>
      </c>
      <c r="C6" s="156" t="s">
        <v>316</v>
      </c>
      <c r="D6" s="156" t="s">
        <v>318</v>
      </c>
      <c r="E6" s="156" t="s">
        <v>319</v>
      </c>
      <c r="F6" s="156" t="s">
        <v>320</v>
      </c>
      <c r="G6" s="156" t="s">
        <v>321</v>
      </c>
    </row>
    <row r="7" s="145" customFormat="1" customHeight="1" spans="1:7">
      <c r="A7" s="157" t="s">
        <v>322</v>
      </c>
      <c r="B7" s="158">
        <v>1513.48</v>
      </c>
      <c r="C7" s="159" t="s">
        <v>323</v>
      </c>
      <c r="D7" s="160">
        <f>E7</f>
        <v>2976.21</v>
      </c>
      <c r="E7" s="160">
        <f>E8+E9+E10+E11+E12+E13</f>
        <v>2976.21</v>
      </c>
      <c r="F7" s="160"/>
      <c r="G7" s="160"/>
    </row>
    <row r="8" s="145" customFormat="1" customHeight="1" spans="1:7">
      <c r="A8" s="161" t="s">
        <v>324</v>
      </c>
      <c r="B8" s="88">
        <v>1513.48</v>
      </c>
      <c r="C8" s="54" t="s">
        <v>325</v>
      </c>
      <c r="D8" s="160">
        <f t="shared" ref="D8:D13" si="0">E8</f>
        <v>631.13</v>
      </c>
      <c r="E8" s="89">
        <v>631.13</v>
      </c>
      <c r="F8" s="89"/>
      <c r="G8" s="89"/>
    </row>
    <row r="9" s="145" customFormat="1" customHeight="1" spans="1:7">
      <c r="A9" s="161" t="s">
        <v>326</v>
      </c>
      <c r="B9" s="162"/>
      <c r="C9" s="54" t="s">
        <v>327</v>
      </c>
      <c r="D9" s="160">
        <f t="shared" si="0"/>
        <v>640.85</v>
      </c>
      <c r="E9" s="89">
        <v>640.85</v>
      </c>
      <c r="F9" s="89"/>
      <c r="G9" s="89"/>
    </row>
    <row r="10" s="145" customFormat="1" customHeight="1" spans="1:7">
      <c r="A10" s="163" t="s">
        <v>328</v>
      </c>
      <c r="B10" s="164"/>
      <c r="C10" s="54" t="s">
        <v>329</v>
      </c>
      <c r="D10" s="160">
        <f t="shared" si="0"/>
        <v>26.61</v>
      </c>
      <c r="E10" s="89">
        <v>26.61</v>
      </c>
      <c r="F10" s="89"/>
      <c r="G10" s="89"/>
    </row>
    <row r="11" s="145" customFormat="1" customHeight="1" spans="1:7">
      <c r="A11" s="165" t="s">
        <v>330</v>
      </c>
      <c r="B11" s="158">
        <f>B12</f>
        <v>1462.73</v>
      </c>
      <c r="C11" s="54" t="s">
        <v>331</v>
      </c>
      <c r="D11" s="160">
        <f t="shared" si="0"/>
        <v>32</v>
      </c>
      <c r="E11" s="89">
        <v>32</v>
      </c>
      <c r="F11" s="89"/>
      <c r="G11" s="89"/>
    </row>
    <row r="12" s="145" customFormat="1" customHeight="1" spans="1:7">
      <c r="A12" s="163" t="s">
        <v>324</v>
      </c>
      <c r="B12" s="89">
        <v>1462.73</v>
      </c>
      <c r="C12" s="54" t="s">
        <v>332</v>
      </c>
      <c r="D12" s="160">
        <f t="shared" si="0"/>
        <v>1605.2</v>
      </c>
      <c r="E12" s="89">
        <v>1605.2</v>
      </c>
      <c r="F12" s="89"/>
      <c r="G12" s="89"/>
    </row>
    <row r="13" s="145" customFormat="1" customHeight="1" spans="1:7">
      <c r="A13" s="163" t="s">
        <v>326</v>
      </c>
      <c r="B13" s="162"/>
      <c r="C13" s="54" t="s">
        <v>333</v>
      </c>
      <c r="D13" s="160">
        <f t="shared" si="0"/>
        <v>40.42</v>
      </c>
      <c r="E13" s="89">
        <v>40.42</v>
      </c>
      <c r="F13" s="89"/>
      <c r="G13" s="89"/>
    </row>
    <row r="14" s="145" customFormat="1" customHeight="1" spans="1:13">
      <c r="A14" s="161" t="s">
        <v>328</v>
      </c>
      <c r="B14" s="164"/>
      <c r="C14" s="54"/>
      <c r="D14" s="89"/>
      <c r="E14" s="89"/>
      <c r="F14" s="89"/>
      <c r="G14" s="89"/>
      <c r="M14" s="173"/>
    </row>
    <row r="15" s="145" customFormat="1" customHeight="1" spans="1:7">
      <c r="A15" s="165"/>
      <c r="B15" s="166"/>
      <c r="C15" s="167"/>
      <c r="D15" s="103"/>
      <c r="E15" s="103"/>
      <c r="F15" s="103"/>
      <c r="G15" s="103"/>
    </row>
    <row r="16" s="145" customFormat="1" customHeight="1" spans="1:7">
      <c r="A16" s="165"/>
      <c r="B16" s="166"/>
      <c r="C16" s="166" t="s">
        <v>334</v>
      </c>
      <c r="D16" s="168">
        <f>E16+F16+G16</f>
        <v>0</v>
      </c>
      <c r="E16" s="169">
        <f>B8+B12-E7</f>
        <v>0</v>
      </c>
      <c r="F16" s="169">
        <f>B9+B13-F7</f>
        <v>0</v>
      </c>
      <c r="G16" s="169">
        <f>B10+B14-G7</f>
        <v>0</v>
      </c>
    </row>
    <row r="17" s="145" customFormat="1" customHeight="1" spans="1:7">
      <c r="A17" s="165"/>
      <c r="B17" s="166"/>
      <c r="C17" s="166"/>
      <c r="D17" s="169"/>
      <c r="E17" s="169"/>
      <c r="F17" s="169"/>
      <c r="G17" s="170"/>
    </row>
    <row r="18" s="145" customFormat="1" customHeight="1" spans="1:7">
      <c r="A18" s="165" t="s">
        <v>335</v>
      </c>
      <c r="B18" s="171">
        <f>B7+B11</f>
        <v>2976.21</v>
      </c>
      <c r="C18" s="171" t="s">
        <v>336</v>
      </c>
      <c r="D18" s="169">
        <f>SUM(D7+D16)</f>
        <v>2976.21</v>
      </c>
      <c r="E18" s="169">
        <f>SUM(E7+E16)</f>
        <v>2976.21</v>
      </c>
      <c r="F18" s="169">
        <f>SUM(F7+F16)</f>
        <v>0</v>
      </c>
      <c r="G18" s="169">
        <f>SUM(G7+G16)</f>
        <v>0</v>
      </c>
    </row>
    <row r="19" customHeight="1" spans="1:6">
      <c r="A19" s="172"/>
      <c r="B19" s="172"/>
      <c r="C19" s="172"/>
      <c r="D19" s="172"/>
      <c r="E19" s="172"/>
      <c r="F19" s="17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4"/>
  <sheetViews>
    <sheetView showGridLines="0" showZeros="0" workbookViewId="0">
      <selection activeCell="A8" sqref="A8:D57"/>
    </sheetView>
  </sheetViews>
  <sheetFormatPr defaultColWidth="6.875" defaultRowHeight="12.75" customHeight="1" outlineLevelCol="4"/>
  <cols>
    <col min="1" max="1" width="23.625" style="41" customWidth="1"/>
    <col min="2" max="2" width="44.625" style="41" customWidth="1"/>
    <col min="3" max="5" width="13.625" style="41" customWidth="1"/>
    <col min="6" max="253" width="6.875" style="41"/>
    <col min="254" max="254" width="23.625" style="41" customWidth="1"/>
    <col min="255" max="255" width="44.625" style="41" customWidth="1"/>
    <col min="256" max="256" width="16.5" style="41" customWidth="1"/>
    <col min="257" max="259" width="13.625" style="41" customWidth="1"/>
    <col min="260" max="509" width="6.875" style="41"/>
    <col min="510" max="510" width="23.625" style="41" customWidth="1"/>
    <col min="511" max="511" width="44.625" style="41" customWidth="1"/>
    <col min="512" max="512" width="16.5" style="41" customWidth="1"/>
    <col min="513" max="515" width="13.625" style="41" customWidth="1"/>
    <col min="516" max="765" width="6.875" style="41"/>
    <col min="766" max="766" width="23.625" style="41" customWidth="1"/>
    <col min="767" max="767" width="44.625" style="41" customWidth="1"/>
    <col min="768" max="768" width="16.5" style="41" customWidth="1"/>
    <col min="769" max="771" width="13.625" style="41" customWidth="1"/>
    <col min="772" max="1021" width="6.875" style="41"/>
    <col min="1022" max="1022" width="23.625" style="41" customWidth="1"/>
    <col min="1023" max="1023" width="44.625" style="41" customWidth="1"/>
    <col min="1024" max="1024" width="16.5" style="41" customWidth="1"/>
    <col min="1025" max="1027" width="13.625" style="41" customWidth="1"/>
    <col min="1028" max="1277" width="6.875" style="41"/>
    <col min="1278" max="1278" width="23.625" style="41" customWidth="1"/>
    <col min="1279" max="1279" width="44.625" style="41" customWidth="1"/>
    <col min="1280" max="1280" width="16.5" style="41" customWidth="1"/>
    <col min="1281" max="1283" width="13.625" style="41" customWidth="1"/>
    <col min="1284" max="1533" width="6.875" style="41"/>
    <col min="1534" max="1534" width="23.625" style="41" customWidth="1"/>
    <col min="1535" max="1535" width="44.625" style="41" customWidth="1"/>
    <col min="1536" max="1536" width="16.5" style="41" customWidth="1"/>
    <col min="1537" max="1539" width="13.625" style="41" customWidth="1"/>
    <col min="1540" max="1789" width="6.875" style="41"/>
    <col min="1790" max="1790" width="23.625" style="41" customWidth="1"/>
    <col min="1791" max="1791" width="44.625" style="41" customWidth="1"/>
    <col min="1792" max="1792" width="16.5" style="41" customWidth="1"/>
    <col min="1793" max="1795" width="13.625" style="41" customWidth="1"/>
    <col min="1796" max="2045" width="6.875" style="41"/>
    <col min="2046" max="2046" width="23.625" style="41" customWidth="1"/>
    <col min="2047" max="2047" width="44.625" style="41" customWidth="1"/>
    <col min="2048" max="2048" width="16.5" style="41" customWidth="1"/>
    <col min="2049" max="2051" width="13.625" style="41" customWidth="1"/>
    <col min="2052" max="2301" width="6.875" style="41"/>
    <col min="2302" max="2302" width="23.625" style="41" customWidth="1"/>
    <col min="2303" max="2303" width="44.625" style="41" customWidth="1"/>
    <col min="2304" max="2304" width="16.5" style="41" customWidth="1"/>
    <col min="2305" max="2307" width="13.625" style="41" customWidth="1"/>
    <col min="2308" max="2557" width="6.875" style="41"/>
    <col min="2558" max="2558" width="23.625" style="41" customWidth="1"/>
    <col min="2559" max="2559" width="44.625" style="41" customWidth="1"/>
    <col min="2560" max="2560" width="16.5" style="41" customWidth="1"/>
    <col min="2561" max="2563" width="13.625" style="41" customWidth="1"/>
    <col min="2564" max="2813" width="6.875" style="41"/>
    <col min="2814" max="2814" width="23.625" style="41" customWidth="1"/>
    <col min="2815" max="2815" width="44.625" style="41" customWidth="1"/>
    <col min="2816" max="2816" width="16.5" style="41" customWidth="1"/>
    <col min="2817" max="2819" width="13.625" style="41" customWidth="1"/>
    <col min="2820" max="3069" width="6.875" style="41"/>
    <col min="3070" max="3070" width="23.625" style="41" customWidth="1"/>
    <col min="3071" max="3071" width="44.625" style="41" customWidth="1"/>
    <col min="3072" max="3072" width="16.5" style="41" customWidth="1"/>
    <col min="3073" max="3075" width="13.625" style="41" customWidth="1"/>
    <col min="3076" max="3325" width="6.875" style="41"/>
    <col min="3326" max="3326" width="23.625" style="41" customWidth="1"/>
    <col min="3327" max="3327" width="44.625" style="41" customWidth="1"/>
    <col min="3328" max="3328" width="16.5" style="41" customWidth="1"/>
    <col min="3329" max="3331" width="13.625" style="41" customWidth="1"/>
    <col min="3332" max="3581" width="6.875" style="41"/>
    <col min="3582" max="3582" width="23.625" style="41" customWidth="1"/>
    <col min="3583" max="3583" width="44.625" style="41" customWidth="1"/>
    <col min="3584" max="3584" width="16.5" style="41" customWidth="1"/>
    <col min="3585" max="3587" width="13.625" style="41" customWidth="1"/>
    <col min="3588" max="3837" width="6.875" style="41"/>
    <col min="3838" max="3838" width="23.625" style="41" customWidth="1"/>
    <col min="3839" max="3839" width="44.625" style="41" customWidth="1"/>
    <col min="3840" max="3840" width="16.5" style="41" customWidth="1"/>
    <col min="3841" max="3843" width="13.625" style="41" customWidth="1"/>
    <col min="3844" max="4093" width="6.875" style="41"/>
    <col min="4094" max="4094" width="23.625" style="41" customWidth="1"/>
    <col min="4095" max="4095" width="44.625" style="41" customWidth="1"/>
    <col min="4096" max="4096" width="16.5" style="41" customWidth="1"/>
    <col min="4097" max="4099" width="13.625" style="41" customWidth="1"/>
    <col min="4100" max="4349" width="6.875" style="41"/>
    <col min="4350" max="4350" width="23.625" style="41" customWidth="1"/>
    <col min="4351" max="4351" width="44.625" style="41" customWidth="1"/>
    <col min="4352" max="4352" width="16.5" style="41" customWidth="1"/>
    <col min="4353" max="4355" width="13.625" style="41" customWidth="1"/>
    <col min="4356" max="4605" width="6.875" style="41"/>
    <col min="4606" max="4606" width="23.625" style="41" customWidth="1"/>
    <col min="4607" max="4607" width="44.625" style="41" customWidth="1"/>
    <col min="4608" max="4608" width="16.5" style="41" customWidth="1"/>
    <col min="4609" max="4611" width="13.625" style="41" customWidth="1"/>
    <col min="4612" max="4861" width="6.875" style="41"/>
    <col min="4862" max="4862" width="23.625" style="41" customWidth="1"/>
    <col min="4863" max="4863" width="44.625" style="41" customWidth="1"/>
    <col min="4864" max="4864" width="16.5" style="41" customWidth="1"/>
    <col min="4865" max="4867" width="13.625" style="41" customWidth="1"/>
    <col min="4868" max="5117" width="6.875" style="41"/>
    <col min="5118" max="5118" width="23.625" style="41" customWidth="1"/>
    <col min="5119" max="5119" width="44.625" style="41" customWidth="1"/>
    <col min="5120" max="5120" width="16.5" style="41" customWidth="1"/>
    <col min="5121" max="5123" width="13.625" style="41" customWidth="1"/>
    <col min="5124" max="5373" width="6.875" style="41"/>
    <col min="5374" max="5374" width="23.625" style="41" customWidth="1"/>
    <col min="5375" max="5375" width="44.625" style="41" customWidth="1"/>
    <col min="5376" max="5376" width="16.5" style="41" customWidth="1"/>
    <col min="5377" max="5379" width="13.625" style="41" customWidth="1"/>
    <col min="5380" max="5629" width="6.875" style="41"/>
    <col min="5630" max="5630" width="23.625" style="41" customWidth="1"/>
    <col min="5631" max="5631" width="44.625" style="41" customWidth="1"/>
    <col min="5632" max="5632" width="16.5" style="41" customWidth="1"/>
    <col min="5633" max="5635" width="13.625" style="41" customWidth="1"/>
    <col min="5636" max="5885" width="6.875" style="41"/>
    <col min="5886" max="5886" width="23.625" style="41" customWidth="1"/>
    <col min="5887" max="5887" width="44.625" style="41" customWidth="1"/>
    <col min="5888" max="5888" width="16.5" style="41" customWidth="1"/>
    <col min="5889" max="5891" width="13.625" style="41" customWidth="1"/>
    <col min="5892" max="6141" width="6.875" style="41"/>
    <col min="6142" max="6142" width="23.625" style="41" customWidth="1"/>
    <col min="6143" max="6143" width="44.625" style="41" customWidth="1"/>
    <col min="6144" max="6144" width="16.5" style="41" customWidth="1"/>
    <col min="6145" max="6147" width="13.625" style="41" customWidth="1"/>
    <col min="6148" max="6397" width="6.875" style="41"/>
    <col min="6398" max="6398" width="23.625" style="41" customWidth="1"/>
    <col min="6399" max="6399" width="44.625" style="41" customWidth="1"/>
    <col min="6400" max="6400" width="16.5" style="41" customWidth="1"/>
    <col min="6401" max="6403" width="13.625" style="41" customWidth="1"/>
    <col min="6404" max="6653" width="6.875" style="41"/>
    <col min="6654" max="6654" width="23.625" style="41" customWidth="1"/>
    <col min="6655" max="6655" width="44.625" style="41" customWidth="1"/>
    <col min="6656" max="6656" width="16.5" style="41" customWidth="1"/>
    <col min="6657" max="6659" width="13.625" style="41" customWidth="1"/>
    <col min="6660" max="6909" width="6.875" style="41"/>
    <col min="6910" max="6910" width="23.625" style="41" customWidth="1"/>
    <col min="6911" max="6911" width="44.625" style="41" customWidth="1"/>
    <col min="6912" max="6912" width="16.5" style="41" customWidth="1"/>
    <col min="6913" max="6915" width="13.625" style="41" customWidth="1"/>
    <col min="6916" max="7165" width="6.875" style="41"/>
    <col min="7166" max="7166" width="23.625" style="41" customWidth="1"/>
    <col min="7167" max="7167" width="44.625" style="41" customWidth="1"/>
    <col min="7168" max="7168" width="16.5" style="41" customWidth="1"/>
    <col min="7169" max="7171" width="13.625" style="41" customWidth="1"/>
    <col min="7172" max="7421" width="6.875" style="41"/>
    <col min="7422" max="7422" width="23.625" style="41" customWidth="1"/>
    <col min="7423" max="7423" width="44.625" style="41" customWidth="1"/>
    <col min="7424" max="7424" width="16.5" style="41" customWidth="1"/>
    <col min="7425" max="7427" width="13.625" style="41" customWidth="1"/>
    <col min="7428" max="7677" width="6.875" style="41"/>
    <col min="7678" max="7678" width="23.625" style="41" customWidth="1"/>
    <col min="7679" max="7679" width="44.625" style="41" customWidth="1"/>
    <col min="7680" max="7680" width="16.5" style="41" customWidth="1"/>
    <col min="7681" max="7683" width="13.625" style="41" customWidth="1"/>
    <col min="7684" max="7933" width="6.875" style="41"/>
    <col min="7934" max="7934" width="23.625" style="41" customWidth="1"/>
    <col min="7935" max="7935" width="44.625" style="41" customWidth="1"/>
    <col min="7936" max="7936" width="16.5" style="41" customWidth="1"/>
    <col min="7937" max="7939" width="13.625" style="41" customWidth="1"/>
    <col min="7940" max="8189" width="6.875" style="41"/>
    <col min="8190" max="8190" width="23.625" style="41" customWidth="1"/>
    <col min="8191" max="8191" width="44.625" style="41" customWidth="1"/>
    <col min="8192" max="8192" width="16.5" style="41" customWidth="1"/>
    <col min="8193" max="8195" width="13.625" style="41" customWidth="1"/>
    <col min="8196" max="8445" width="6.875" style="41"/>
    <col min="8446" max="8446" width="23.625" style="41" customWidth="1"/>
    <col min="8447" max="8447" width="44.625" style="41" customWidth="1"/>
    <col min="8448" max="8448" width="16.5" style="41" customWidth="1"/>
    <col min="8449" max="8451" width="13.625" style="41" customWidth="1"/>
    <col min="8452" max="8701" width="6.875" style="41"/>
    <col min="8702" max="8702" width="23.625" style="41" customWidth="1"/>
    <col min="8703" max="8703" width="44.625" style="41" customWidth="1"/>
    <col min="8704" max="8704" width="16.5" style="41" customWidth="1"/>
    <col min="8705" max="8707" width="13.625" style="41" customWidth="1"/>
    <col min="8708" max="8957" width="6.875" style="41"/>
    <col min="8958" max="8958" width="23.625" style="41" customWidth="1"/>
    <col min="8959" max="8959" width="44.625" style="41" customWidth="1"/>
    <col min="8960" max="8960" width="16.5" style="41" customWidth="1"/>
    <col min="8961" max="8963" width="13.625" style="41" customWidth="1"/>
    <col min="8964" max="9213" width="6.875" style="41"/>
    <col min="9214" max="9214" width="23.625" style="41" customWidth="1"/>
    <col min="9215" max="9215" width="44.625" style="41" customWidth="1"/>
    <col min="9216" max="9216" width="16.5" style="41" customWidth="1"/>
    <col min="9217" max="9219" width="13.625" style="41" customWidth="1"/>
    <col min="9220" max="9469" width="6.875" style="41"/>
    <col min="9470" max="9470" width="23.625" style="41" customWidth="1"/>
    <col min="9471" max="9471" width="44.625" style="41" customWidth="1"/>
    <col min="9472" max="9472" width="16.5" style="41" customWidth="1"/>
    <col min="9473" max="9475" width="13.625" style="41" customWidth="1"/>
    <col min="9476" max="9725" width="6.875" style="41"/>
    <col min="9726" max="9726" width="23.625" style="41" customWidth="1"/>
    <col min="9727" max="9727" width="44.625" style="41" customWidth="1"/>
    <col min="9728" max="9728" width="16.5" style="41" customWidth="1"/>
    <col min="9729" max="9731" width="13.625" style="41" customWidth="1"/>
    <col min="9732" max="9981" width="6.875" style="41"/>
    <col min="9982" max="9982" width="23.625" style="41" customWidth="1"/>
    <col min="9983" max="9983" width="44.625" style="41" customWidth="1"/>
    <col min="9984" max="9984" width="16.5" style="41" customWidth="1"/>
    <col min="9985" max="9987" width="13.625" style="41" customWidth="1"/>
    <col min="9988" max="10237" width="6.875" style="41"/>
    <col min="10238" max="10238" width="23.625" style="41" customWidth="1"/>
    <col min="10239" max="10239" width="44.625" style="41" customWidth="1"/>
    <col min="10240" max="10240" width="16.5" style="41" customWidth="1"/>
    <col min="10241" max="10243" width="13.625" style="41" customWidth="1"/>
    <col min="10244" max="10493" width="6.875" style="41"/>
    <col min="10494" max="10494" width="23.625" style="41" customWidth="1"/>
    <col min="10495" max="10495" width="44.625" style="41" customWidth="1"/>
    <col min="10496" max="10496" width="16.5" style="41" customWidth="1"/>
    <col min="10497" max="10499" width="13.625" style="41" customWidth="1"/>
    <col min="10500" max="10749" width="6.875" style="41"/>
    <col min="10750" max="10750" width="23.625" style="41" customWidth="1"/>
    <col min="10751" max="10751" width="44.625" style="41" customWidth="1"/>
    <col min="10752" max="10752" width="16.5" style="41" customWidth="1"/>
    <col min="10753" max="10755" width="13.625" style="41" customWidth="1"/>
    <col min="10756" max="11005" width="6.875" style="41"/>
    <col min="11006" max="11006" width="23.625" style="41" customWidth="1"/>
    <col min="11007" max="11007" width="44.625" style="41" customWidth="1"/>
    <col min="11008" max="11008" width="16.5" style="41" customWidth="1"/>
    <col min="11009" max="11011" width="13.625" style="41" customWidth="1"/>
    <col min="11012" max="11261" width="6.875" style="41"/>
    <col min="11262" max="11262" width="23.625" style="41" customWidth="1"/>
    <col min="11263" max="11263" width="44.625" style="41" customWidth="1"/>
    <col min="11264" max="11264" width="16.5" style="41" customWidth="1"/>
    <col min="11265" max="11267" width="13.625" style="41" customWidth="1"/>
    <col min="11268" max="11517" width="6.875" style="41"/>
    <col min="11518" max="11518" width="23.625" style="41" customWidth="1"/>
    <col min="11519" max="11519" width="44.625" style="41" customWidth="1"/>
    <col min="11520" max="11520" width="16.5" style="41" customWidth="1"/>
    <col min="11521" max="11523" width="13.625" style="41" customWidth="1"/>
    <col min="11524" max="11773" width="6.875" style="41"/>
    <col min="11774" max="11774" width="23.625" style="41" customWidth="1"/>
    <col min="11775" max="11775" width="44.625" style="41" customWidth="1"/>
    <col min="11776" max="11776" width="16.5" style="41" customWidth="1"/>
    <col min="11777" max="11779" width="13.625" style="41" customWidth="1"/>
    <col min="11780" max="12029" width="6.875" style="41"/>
    <col min="12030" max="12030" width="23.625" style="41" customWidth="1"/>
    <col min="12031" max="12031" width="44.625" style="41" customWidth="1"/>
    <col min="12032" max="12032" width="16.5" style="41" customWidth="1"/>
    <col min="12033" max="12035" width="13.625" style="41" customWidth="1"/>
    <col min="12036" max="12285" width="6.875" style="41"/>
    <col min="12286" max="12286" width="23.625" style="41" customWidth="1"/>
    <col min="12287" max="12287" width="44.625" style="41" customWidth="1"/>
    <col min="12288" max="12288" width="16.5" style="41" customWidth="1"/>
    <col min="12289" max="12291" width="13.625" style="41" customWidth="1"/>
    <col min="12292" max="12541" width="6.875" style="41"/>
    <col min="12542" max="12542" width="23.625" style="41" customWidth="1"/>
    <col min="12543" max="12543" width="44.625" style="41" customWidth="1"/>
    <col min="12544" max="12544" width="16.5" style="41" customWidth="1"/>
    <col min="12545" max="12547" width="13.625" style="41" customWidth="1"/>
    <col min="12548" max="12797" width="6.875" style="41"/>
    <col min="12798" max="12798" width="23.625" style="41" customWidth="1"/>
    <col min="12799" max="12799" width="44.625" style="41" customWidth="1"/>
    <col min="12800" max="12800" width="16.5" style="41" customWidth="1"/>
    <col min="12801" max="12803" width="13.625" style="41" customWidth="1"/>
    <col min="12804" max="13053" width="6.875" style="41"/>
    <col min="13054" max="13054" width="23.625" style="41" customWidth="1"/>
    <col min="13055" max="13055" width="44.625" style="41" customWidth="1"/>
    <col min="13056" max="13056" width="16.5" style="41" customWidth="1"/>
    <col min="13057" max="13059" width="13.625" style="41" customWidth="1"/>
    <col min="13060" max="13309" width="6.875" style="41"/>
    <col min="13310" max="13310" width="23.625" style="41" customWidth="1"/>
    <col min="13311" max="13311" width="44.625" style="41" customWidth="1"/>
    <col min="13312" max="13312" width="16.5" style="41" customWidth="1"/>
    <col min="13313" max="13315" width="13.625" style="41" customWidth="1"/>
    <col min="13316" max="13565" width="6.875" style="41"/>
    <col min="13566" max="13566" width="23.625" style="41" customWidth="1"/>
    <col min="13567" max="13567" width="44.625" style="41" customWidth="1"/>
    <col min="13568" max="13568" width="16.5" style="41" customWidth="1"/>
    <col min="13569" max="13571" width="13.625" style="41" customWidth="1"/>
    <col min="13572" max="13821" width="6.875" style="41"/>
    <col min="13822" max="13822" width="23.625" style="41" customWidth="1"/>
    <col min="13823" max="13823" width="44.625" style="41" customWidth="1"/>
    <col min="13824" max="13824" width="16.5" style="41" customWidth="1"/>
    <col min="13825" max="13827" width="13.625" style="41" customWidth="1"/>
    <col min="13828" max="14077" width="6.875" style="41"/>
    <col min="14078" max="14078" width="23.625" style="41" customWidth="1"/>
    <col min="14079" max="14079" width="44.625" style="41" customWidth="1"/>
    <col min="14080" max="14080" width="16.5" style="41" customWidth="1"/>
    <col min="14081" max="14083" width="13.625" style="41" customWidth="1"/>
    <col min="14084" max="14333" width="6.875" style="41"/>
    <col min="14334" max="14334" width="23.625" style="41" customWidth="1"/>
    <col min="14335" max="14335" width="44.625" style="41" customWidth="1"/>
    <col min="14336" max="14336" width="16.5" style="41" customWidth="1"/>
    <col min="14337" max="14339" width="13.625" style="41" customWidth="1"/>
    <col min="14340" max="14589" width="6.875" style="41"/>
    <col min="14590" max="14590" width="23.625" style="41" customWidth="1"/>
    <col min="14591" max="14591" width="44.625" style="41" customWidth="1"/>
    <col min="14592" max="14592" width="16.5" style="41" customWidth="1"/>
    <col min="14593" max="14595" width="13.625" style="41" customWidth="1"/>
    <col min="14596" max="14845" width="6.875" style="41"/>
    <col min="14846" max="14846" width="23.625" style="41" customWidth="1"/>
    <col min="14847" max="14847" width="44.625" style="41" customWidth="1"/>
    <col min="14848" max="14848" width="16.5" style="41" customWidth="1"/>
    <col min="14849" max="14851" width="13.625" style="41" customWidth="1"/>
    <col min="14852" max="15101" width="6.875" style="41"/>
    <col min="15102" max="15102" width="23.625" style="41" customWidth="1"/>
    <col min="15103" max="15103" width="44.625" style="41" customWidth="1"/>
    <col min="15104" max="15104" width="16.5" style="41" customWidth="1"/>
    <col min="15105" max="15107" width="13.625" style="41" customWidth="1"/>
    <col min="15108" max="15357" width="6.875" style="41"/>
    <col min="15358" max="15358" width="23.625" style="41" customWidth="1"/>
    <col min="15359" max="15359" width="44.625" style="41" customWidth="1"/>
    <col min="15360" max="15360" width="16.5" style="41" customWidth="1"/>
    <col min="15361" max="15363" width="13.625" style="41" customWidth="1"/>
    <col min="15364" max="15613" width="6.875" style="41"/>
    <col min="15614" max="15614" width="23.625" style="41" customWidth="1"/>
    <col min="15615" max="15615" width="44.625" style="41" customWidth="1"/>
    <col min="15616" max="15616" width="16.5" style="41" customWidth="1"/>
    <col min="15617" max="15619" width="13.625" style="41" customWidth="1"/>
    <col min="15620" max="15869" width="6.875" style="41"/>
    <col min="15870" max="15870" width="23.625" style="41" customWidth="1"/>
    <col min="15871" max="15871" width="44.625" style="41" customWidth="1"/>
    <col min="15872" max="15872" width="16.5" style="41" customWidth="1"/>
    <col min="15873" max="15875" width="13.625" style="41" customWidth="1"/>
    <col min="15876" max="16125" width="6.875" style="41"/>
    <col min="16126" max="16126" width="23.625" style="41" customWidth="1"/>
    <col min="16127" max="16127" width="44.625" style="41" customWidth="1"/>
    <col min="16128" max="16128" width="16.5" style="41" customWidth="1"/>
    <col min="16129" max="16131" width="13.625" style="41" customWidth="1"/>
    <col min="16132" max="16384" width="6.875" style="41"/>
  </cols>
  <sheetData>
    <row r="1" ht="20.1" customHeight="1" spans="1:1">
      <c r="A1" s="42" t="s">
        <v>337</v>
      </c>
    </row>
    <row r="2" ht="25.5" customHeight="1" spans="1:5">
      <c r="A2" s="134" t="s">
        <v>338</v>
      </c>
      <c r="B2" s="108"/>
      <c r="C2" s="108"/>
      <c r="D2" s="108"/>
      <c r="E2" s="108"/>
    </row>
    <row r="3" ht="20.1" customHeight="1" spans="1:5">
      <c r="A3" s="120"/>
      <c r="B3" s="108"/>
      <c r="C3" s="108"/>
      <c r="D3" s="108"/>
      <c r="E3" s="108"/>
    </row>
    <row r="4" ht="20.1" customHeight="1" spans="1:5">
      <c r="A4" s="49"/>
      <c r="B4" s="48"/>
      <c r="C4" s="48"/>
      <c r="D4" s="48"/>
      <c r="E4" s="143" t="s">
        <v>313</v>
      </c>
    </row>
    <row r="5" ht="20.1" customHeight="1" spans="1:5">
      <c r="A5" s="55" t="s">
        <v>339</v>
      </c>
      <c r="B5" s="55"/>
      <c r="C5" s="55" t="s">
        <v>340</v>
      </c>
      <c r="D5" s="55"/>
      <c r="E5" s="55"/>
    </row>
    <row r="6" ht="20.1" customHeight="1" spans="1:5">
      <c r="A6" s="58" t="s">
        <v>341</v>
      </c>
      <c r="B6" s="58" t="s">
        <v>342</v>
      </c>
      <c r="C6" s="58" t="s">
        <v>343</v>
      </c>
      <c r="D6" s="58" t="s">
        <v>344</v>
      </c>
      <c r="E6" s="58" t="s">
        <v>345</v>
      </c>
    </row>
    <row r="7" ht="20.1" customHeight="1" spans="1:5">
      <c r="A7" s="58"/>
      <c r="B7" s="58"/>
      <c r="C7" s="58">
        <f>C8+C19+C22+C45+C49+C55</f>
        <v>1513.48</v>
      </c>
      <c r="D7" s="58">
        <f>D8+D19+D22+D45+D49+D55</f>
        <v>1190.77</v>
      </c>
      <c r="E7" s="58">
        <f>E8+E19+E22+E45+E49+E55</f>
        <v>322.71</v>
      </c>
    </row>
    <row r="8" ht="20.1" customHeight="1" spans="1:5">
      <c r="A8" s="54" t="s">
        <v>346</v>
      </c>
      <c r="B8" s="54" t="s">
        <v>325</v>
      </c>
      <c r="C8" s="55">
        <f>D8+E8</f>
        <v>480.76</v>
      </c>
      <c r="D8" s="58">
        <f>D9+D12+D15+D17</f>
        <v>480.76</v>
      </c>
      <c r="E8" s="144"/>
    </row>
    <row r="9" ht="20.1" customHeight="1" spans="1:5">
      <c r="A9" s="54" t="s">
        <v>347</v>
      </c>
      <c r="B9" s="54" t="s">
        <v>348</v>
      </c>
      <c r="C9" s="55">
        <f t="shared" ref="C9:C40" si="0">D9+E9</f>
        <v>23.32</v>
      </c>
      <c r="D9" s="58">
        <f>D10+D11</f>
        <v>23.32</v>
      </c>
      <c r="E9" s="144"/>
    </row>
    <row r="10" ht="20.1" customHeight="1" spans="1:5">
      <c r="A10" s="60" t="s">
        <v>349</v>
      </c>
      <c r="B10" s="54" t="s">
        <v>350</v>
      </c>
      <c r="C10" s="55">
        <f t="shared" si="0"/>
        <v>17.82</v>
      </c>
      <c r="D10" s="58">
        <v>17.82</v>
      </c>
      <c r="E10" s="144"/>
    </row>
    <row r="11" ht="20.1" customHeight="1" spans="1:5">
      <c r="A11" s="61">
        <v>2010108</v>
      </c>
      <c r="B11" s="54" t="s">
        <v>351</v>
      </c>
      <c r="C11" s="55">
        <f t="shared" si="0"/>
        <v>5.5</v>
      </c>
      <c r="D11" s="58">
        <v>5.5</v>
      </c>
      <c r="E11" s="144"/>
    </row>
    <row r="12" ht="20.1" customHeight="1" spans="1:5">
      <c r="A12" s="54" t="s">
        <v>352</v>
      </c>
      <c r="B12" s="54" t="s">
        <v>353</v>
      </c>
      <c r="C12" s="55">
        <f t="shared" si="0"/>
        <v>367.67</v>
      </c>
      <c r="D12" s="58">
        <f>D13+D14</f>
        <v>367.67</v>
      </c>
      <c r="E12" s="144"/>
    </row>
    <row r="13" ht="20.1" customHeight="1" spans="1:5">
      <c r="A13" s="61" t="s">
        <v>354</v>
      </c>
      <c r="B13" s="54" t="s">
        <v>350</v>
      </c>
      <c r="C13" s="55">
        <f t="shared" si="0"/>
        <v>340.38</v>
      </c>
      <c r="D13" s="58">
        <v>340.38</v>
      </c>
      <c r="E13" s="144"/>
    </row>
    <row r="14" ht="20.1" customHeight="1" spans="1:5">
      <c r="A14" s="61">
        <v>2010350</v>
      </c>
      <c r="B14" s="54" t="s">
        <v>355</v>
      </c>
      <c r="C14" s="55">
        <f t="shared" si="0"/>
        <v>27.29</v>
      </c>
      <c r="D14" s="58">
        <v>27.29</v>
      </c>
      <c r="E14" s="144"/>
    </row>
    <row r="15" ht="20.1" customHeight="1" spans="1:5">
      <c r="A15" s="54" t="s">
        <v>356</v>
      </c>
      <c r="B15" s="54" t="s">
        <v>357</v>
      </c>
      <c r="C15" s="55">
        <f t="shared" si="0"/>
        <v>8.2</v>
      </c>
      <c r="D15" s="58">
        <f>D16</f>
        <v>8.2</v>
      </c>
      <c r="E15" s="144"/>
    </row>
    <row r="16" ht="20.1" customHeight="1" spans="1:5">
      <c r="A16" s="61">
        <v>2012999</v>
      </c>
      <c r="B16" s="54" t="s">
        <v>358</v>
      </c>
      <c r="C16" s="55">
        <f t="shared" si="0"/>
        <v>8.2</v>
      </c>
      <c r="D16" s="58">
        <v>8.2</v>
      </c>
      <c r="E16" s="144"/>
    </row>
    <row r="17" ht="20.1" customHeight="1" spans="1:5">
      <c r="A17" s="54" t="s">
        <v>359</v>
      </c>
      <c r="B17" s="54" t="s">
        <v>360</v>
      </c>
      <c r="C17" s="55">
        <f t="shared" si="0"/>
        <v>81.57</v>
      </c>
      <c r="D17" s="58">
        <f>D18</f>
        <v>81.57</v>
      </c>
      <c r="E17" s="144"/>
    </row>
    <row r="18" ht="20.1" customHeight="1" spans="1:5">
      <c r="A18" s="61" t="s">
        <v>361</v>
      </c>
      <c r="B18" s="54" t="s">
        <v>350</v>
      </c>
      <c r="C18" s="55">
        <f t="shared" si="0"/>
        <v>81.57</v>
      </c>
      <c r="D18" s="58">
        <v>81.57</v>
      </c>
      <c r="E18" s="144"/>
    </row>
    <row r="19" ht="20.1" customHeight="1" spans="1:5">
      <c r="A19" s="54" t="s">
        <v>362</v>
      </c>
      <c r="B19" s="54" t="s">
        <v>329</v>
      </c>
      <c r="C19" s="55">
        <f t="shared" si="0"/>
        <v>26.61</v>
      </c>
      <c r="D19" s="58">
        <f>D20</f>
        <v>26.61</v>
      </c>
      <c r="E19" s="144"/>
    </row>
    <row r="20" ht="20.1" customHeight="1" spans="1:5">
      <c r="A20" s="54" t="s">
        <v>363</v>
      </c>
      <c r="B20" s="54" t="s">
        <v>364</v>
      </c>
      <c r="C20" s="55">
        <f t="shared" si="0"/>
        <v>26.61</v>
      </c>
      <c r="D20" s="58">
        <f>D21</f>
        <v>26.61</v>
      </c>
      <c r="E20" s="144"/>
    </row>
    <row r="21" ht="20.1" customHeight="1" spans="1:5">
      <c r="A21" s="61" t="s">
        <v>365</v>
      </c>
      <c r="B21" s="54" t="s">
        <v>366</v>
      </c>
      <c r="C21" s="55">
        <f t="shared" si="0"/>
        <v>26.61</v>
      </c>
      <c r="D21" s="58">
        <v>26.61</v>
      </c>
      <c r="E21" s="144"/>
    </row>
    <row r="22" ht="20.1" customHeight="1" spans="1:5">
      <c r="A22" s="54" t="s">
        <v>367</v>
      </c>
      <c r="B22" s="54" t="s">
        <v>327</v>
      </c>
      <c r="C22" s="55">
        <f t="shared" si="0"/>
        <v>557.39</v>
      </c>
      <c r="D22" s="58">
        <f>D23+D25+D27+D32+D37+D39+D41+D43</f>
        <v>234.68</v>
      </c>
      <c r="E22" s="58">
        <f>E23+E25+E27+E32+E37+E39+E41+E43</f>
        <v>322.71</v>
      </c>
    </row>
    <row r="23" ht="20.1" customHeight="1" spans="1:5">
      <c r="A23" s="54" t="s">
        <v>368</v>
      </c>
      <c r="B23" s="54" t="s">
        <v>369</v>
      </c>
      <c r="C23" s="55">
        <f t="shared" si="0"/>
        <v>40.09</v>
      </c>
      <c r="D23" s="58">
        <f>D24</f>
        <v>40.09</v>
      </c>
      <c r="E23" s="144"/>
    </row>
    <row r="24" ht="20.1" customHeight="1" spans="1:5">
      <c r="A24" s="61" t="s">
        <v>370</v>
      </c>
      <c r="B24" s="54" t="s">
        <v>371</v>
      </c>
      <c r="C24" s="55">
        <f t="shared" si="0"/>
        <v>40.09</v>
      </c>
      <c r="D24" s="58">
        <v>40.09</v>
      </c>
      <c r="E24" s="144"/>
    </row>
    <row r="25" ht="20.1" customHeight="1" spans="1:5">
      <c r="A25" s="62" t="s">
        <v>372</v>
      </c>
      <c r="B25" s="54" t="s">
        <v>373</v>
      </c>
      <c r="C25" s="55">
        <f t="shared" si="0"/>
        <v>48.08</v>
      </c>
      <c r="D25" s="58">
        <f>D26</f>
        <v>48.08</v>
      </c>
      <c r="E25" s="144"/>
    </row>
    <row r="26" ht="20.1" customHeight="1" spans="1:5">
      <c r="A26" s="61">
        <v>2080208</v>
      </c>
      <c r="B26" s="54" t="s">
        <v>373</v>
      </c>
      <c r="C26" s="55">
        <f t="shared" si="0"/>
        <v>48.08</v>
      </c>
      <c r="D26" s="58">
        <v>48.08</v>
      </c>
      <c r="E26" s="144"/>
    </row>
    <row r="27" ht="20.1" customHeight="1" spans="1:5">
      <c r="A27" s="54" t="s">
        <v>374</v>
      </c>
      <c r="B27" s="54" t="s">
        <v>375</v>
      </c>
      <c r="C27" s="55">
        <f t="shared" si="0"/>
        <v>117.48</v>
      </c>
      <c r="D27" s="58">
        <f>D28+D29+D30+D31</f>
        <v>117.48</v>
      </c>
      <c r="E27" s="144"/>
    </row>
    <row r="28" ht="20.1" customHeight="1" spans="1:5">
      <c r="A28" s="54">
        <v>2080501</v>
      </c>
      <c r="B28" s="54" t="s">
        <v>376</v>
      </c>
      <c r="C28" s="55">
        <f t="shared" si="0"/>
        <v>33.13</v>
      </c>
      <c r="D28" s="58">
        <v>33.13</v>
      </c>
      <c r="E28" s="144"/>
    </row>
    <row r="29" ht="20.1" customHeight="1" spans="1:5">
      <c r="A29" s="54">
        <v>2080502</v>
      </c>
      <c r="B29" s="54" t="s">
        <v>377</v>
      </c>
      <c r="C29" s="55">
        <f t="shared" si="0"/>
        <v>3.51</v>
      </c>
      <c r="D29" s="58">
        <v>3.51</v>
      </c>
      <c r="E29" s="144"/>
    </row>
    <row r="30" ht="20.1" customHeight="1" spans="1:5">
      <c r="A30" s="61" t="s">
        <v>378</v>
      </c>
      <c r="B30" s="54" t="s">
        <v>379</v>
      </c>
      <c r="C30" s="55">
        <f t="shared" si="0"/>
        <v>53.89</v>
      </c>
      <c r="D30" s="58">
        <v>53.89</v>
      </c>
      <c r="E30" s="144"/>
    </row>
    <row r="31" ht="20.1" customHeight="1" spans="1:5">
      <c r="A31" s="61" t="s">
        <v>380</v>
      </c>
      <c r="B31" s="54" t="s">
        <v>381</v>
      </c>
      <c r="C31" s="55">
        <f t="shared" si="0"/>
        <v>26.95</v>
      </c>
      <c r="D31" s="58">
        <v>26.95</v>
      </c>
      <c r="E31" s="144"/>
    </row>
    <row r="32" ht="20.1" customHeight="1" spans="1:5">
      <c r="A32" s="54" t="s">
        <v>382</v>
      </c>
      <c r="B32" s="54" t="s">
        <v>383</v>
      </c>
      <c r="C32" s="55">
        <f t="shared" si="0"/>
        <v>139.96</v>
      </c>
      <c r="D32" s="58"/>
      <c r="E32" s="58">
        <f>E33+E34+E35+E36</f>
        <v>139.96</v>
      </c>
    </row>
    <row r="33" ht="20.1" customHeight="1" spans="1:5">
      <c r="A33" s="61" t="s">
        <v>384</v>
      </c>
      <c r="B33" s="54" t="s">
        <v>385</v>
      </c>
      <c r="C33" s="55">
        <f t="shared" si="0"/>
        <v>8.47</v>
      </c>
      <c r="D33" s="58"/>
      <c r="E33" s="58">
        <v>8.47</v>
      </c>
    </row>
    <row r="34" ht="20.1" customHeight="1" spans="1:5">
      <c r="A34" s="61" t="s">
        <v>386</v>
      </c>
      <c r="B34" s="54" t="s">
        <v>387</v>
      </c>
      <c r="C34" s="55">
        <f t="shared" si="0"/>
        <v>1.67</v>
      </c>
      <c r="D34" s="58"/>
      <c r="E34" s="58">
        <v>1.67</v>
      </c>
    </row>
    <row r="35" ht="20.1" customHeight="1" spans="1:5">
      <c r="A35" s="61" t="s">
        <v>388</v>
      </c>
      <c r="B35" s="54" t="s">
        <v>389</v>
      </c>
      <c r="C35" s="55">
        <f t="shared" si="0"/>
        <v>120.22</v>
      </c>
      <c r="D35" s="58"/>
      <c r="E35" s="58">
        <v>120.22</v>
      </c>
    </row>
    <row r="36" ht="20.1" customHeight="1" spans="1:5">
      <c r="A36" s="61" t="s">
        <v>390</v>
      </c>
      <c r="B36" s="54" t="s">
        <v>391</v>
      </c>
      <c r="C36" s="55">
        <f t="shared" si="0"/>
        <v>9.6</v>
      </c>
      <c r="D36" s="58"/>
      <c r="E36" s="58">
        <v>9.6</v>
      </c>
    </row>
    <row r="37" ht="20.1" customHeight="1" spans="1:5">
      <c r="A37" s="54" t="s">
        <v>392</v>
      </c>
      <c r="B37" s="54" t="s">
        <v>393</v>
      </c>
      <c r="C37" s="55">
        <f t="shared" si="0"/>
        <v>175.53</v>
      </c>
      <c r="D37" s="58"/>
      <c r="E37" s="144">
        <v>175.53</v>
      </c>
    </row>
    <row r="38" ht="20.1" customHeight="1" spans="1:5">
      <c r="A38" s="61" t="s">
        <v>394</v>
      </c>
      <c r="B38" s="54" t="s">
        <v>395</v>
      </c>
      <c r="C38" s="55">
        <f t="shared" si="0"/>
        <v>175.53</v>
      </c>
      <c r="D38" s="58"/>
      <c r="E38" s="144">
        <v>175.53</v>
      </c>
    </row>
    <row r="39" ht="20.1" customHeight="1" spans="1:5">
      <c r="A39" s="54" t="s">
        <v>396</v>
      </c>
      <c r="B39" s="54" t="s">
        <v>397</v>
      </c>
      <c r="C39" s="55">
        <f t="shared" si="0"/>
        <v>2.22</v>
      </c>
      <c r="D39" s="58"/>
      <c r="E39" s="144">
        <v>2.22</v>
      </c>
    </row>
    <row r="40" ht="20.1" customHeight="1" spans="1:5">
      <c r="A40" s="61" t="s">
        <v>398</v>
      </c>
      <c r="B40" s="54" t="s">
        <v>399</v>
      </c>
      <c r="C40" s="55">
        <f t="shared" si="0"/>
        <v>2.22</v>
      </c>
      <c r="D40" s="58"/>
      <c r="E40" s="144">
        <v>2.22</v>
      </c>
    </row>
    <row r="41" ht="20.1" customHeight="1" spans="1:5">
      <c r="A41" s="62" t="s">
        <v>400</v>
      </c>
      <c r="B41" s="54" t="s">
        <v>401</v>
      </c>
      <c r="C41" s="55">
        <f t="shared" ref="C41:C57" si="1">D41+E41</f>
        <v>29.03</v>
      </c>
      <c r="D41" s="58">
        <f>D42</f>
        <v>29.03</v>
      </c>
      <c r="E41" s="144"/>
    </row>
    <row r="42" ht="20.1" customHeight="1" spans="1:5">
      <c r="A42" s="61">
        <v>2082850</v>
      </c>
      <c r="B42" s="54" t="s">
        <v>402</v>
      </c>
      <c r="C42" s="55">
        <f t="shared" si="1"/>
        <v>29.03</v>
      </c>
      <c r="D42" s="58">
        <v>29.03</v>
      </c>
      <c r="E42" s="144"/>
    </row>
    <row r="43" ht="20.1" customHeight="1" spans="1:5">
      <c r="A43" s="64" t="s">
        <v>403</v>
      </c>
      <c r="B43" s="54" t="s">
        <v>404</v>
      </c>
      <c r="C43" s="55">
        <f t="shared" si="1"/>
        <v>5</v>
      </c>
      <c r="D43" s="58"/>
      <c r="E43" s="144">
        <v>5</v>
      </c>
    </row>
    <row r="44" ht="20.1" customHeight="1" spans="1:5">
      <c r="A44" s="61">
        <v>2089901</v>
      </c>
      <c r="B44" s="54" t="s">
        <v>404</v>
      </c>
      <c r="C44" s="55">
        <f t="shared" si="1"/>
        <v>5</v>
      </c>
      <c r="D44" s="58"/>
      <c r="E44" s="144">
        <v>5</v>
      </c>
    </row>
    <row r="45" ht="20.1" customHeight="1" spans="1:5">
      <c r="A45" s="54" t="s">
        <v>405</v>
      </c>
      <c r="B45" s="54" t="s">
        <v>331</v>
      </c>
      <c r="C45" s="55">
        <f t="shared" si="1"/>
        <v>32</v>
      </c>
      <c r="D45" s="58">
        <f>D46</f>
        <v>32</v>
      </c>
      <c r="E45" s="144"/>
    </row>
    <row r="46" ht="20.1" customHeight="1" spans="1:5">
      <c r="A46" s="54" t="s">
        <v>406</v>
      </c>
      <c r="B46" s="54" t="s">
        <v>407</v>
      </c>
      <c r="C46" s="55">
        <f t="shared" si="1"/>
        <v>32</v>
      </c>
      <c r="D46" s="58">
        <f>D47+D48</f>
        <v>32</v>
      </c>
      <c r="E46" s="144"/>
    </row>
    <row r="47" ht="20.1" customHeight="1" spans="1:5">
      <c r="A47" s="61" t="s">
        <v>408</v>
      </c>
      <c r="B47" s="54" t="s">
        <v>409</v>
      </c>
      <c r="C47" s="55">
        <f t="shared" si="1"/>
        <v>21.51</v>
      </c>
      <c r="D47" s="58">
        <v>21.51</v>
      </c>
      <c r="E47" s="144"/>
    </row>
    <row r="48" ht="20.1" customHeight="1" spans="1:5">
      <c r="A48" s="61" t="s">
        <v>410</v>
      </c>
      <c r="B48" s="54" t="s">
        <v>411</v>
      </c>
      <c r="C48" s="55">
        <f t="shared" si="1"/>
        <v>10.49</v>
      </c>
      <c r="D48" s="58">
        <v>10.49</v>
      </c>
      <c r="E48" s="144"/>
    </row>
    <row r="49" ht="20.1" customHeight="1" spans="1:5">
      <c r="A49" s="54" t="s">
        <v>412</v>
      </c>
      <c r="B49" s="54" t="s">
        <v>332</v>
      </c>
      <c r="C49" s="55">
        <f t="shared" si="1"/>
        <v>376.3</v>
      </c>
      <c r="D49" s="58">
        <f>D50+D53</f>
        <v>376.3</v>
      </c>
      <c r="E49" s="144"/>
    </row>
    <row r="50" ht="20.1" customHeight="1" spans="1:5">
      <c r="A50" s="54" t="s">
        <v>413</v>
      </c>
      <c r="B50" s="54" t="s">
        <v>414</v>
      </c>
      <c r="C50" s="55">
        <f t="shared" si="1"/>
        <v>114.85</v>
      </c>
      <c r="D50" s="58">
        <f>D51+D52</f>
        <v>114.85</v>
      </c>
      <c r="E50" s="144"/>
    </row>
    <row r="51" ht="20.1" customHeight="1" spans="1:5">
      <c r="A51" s="61" t="s">
        <v>415</v>
      </c>
      <c r="B51" s="54" t="s">
        <v>416</v>
      </c>
      <c r="C51" s="55">
        <f t="shared" si="1"/>
        <v>89.9</v>
      </c>
      <c r="D51" s="58">
        <v>89.9</v>
      </c>
      <c r="E51" s="144"/>
    </row>
    <row r="52" ht="20.1" customHeight="1" spans="1:5">
      <c r="A52" s="61" t="s">
        <v>417</v>
      </c>
      <c r="B52" s="54" t="s">
        <v>418</v>
      </c>
      <c r="C52" s="55">
        <f t="shared" si="1"/>
        <v>24.95</v>
      </c>
      <c r="D52" s="58">
        <v>24.95</v>
      </c>
      <c r="E52" s="144"/>
    </row>
    <row r="53" ht="20.1" customHeight="1" spans="1:5">
      <c r="A53" s="54" t="s">
        <v>419</v>
      </c>
      <c r="B53" s="54" t="s">
        <v>420</v>
      </c>
      <c r="C53" s="55">
        <f t="shared" si="1"/>
        <v>261.45</v>
      </c>
      <c r="D53" s="58">
        <f>D54</f>
        <v>261.45</v>
      </c>
      <c r="E53" s="144"/>
    </row>
    <row r="54" ht="20.1" customHeight="1" spans="1:5">
      <c r="A54" s="61" t="s">
        <v>421</v>
      </c>
      <c r="B54" s="54" t="s">
        <v>422</v>
      </c>
      <c r="C54" s="55">
        <f t="shared" si="1"/>
        <v>261.45</v>
      </c>
      <c r="D54" s="58">
        <v>261.45</v>
      </c>
      <c r="E54" s="144"/>
    </row>
    <row r="55" ht="20.1" customHeight="1" spans="1:5">
      <c r="A55" s="54" t="s">
        <v>423</v>
      </c>
      <c r="B55" s="54" t="s">
        <v>333</v>
      </c>
      <c r="C55" s="55">
        <f t="shared" si="1"/>
        <v>40.42</v>
      </c>
      <c r="D55" s="58">
        <f>D56</f>
        <v>40.42</v>
      </c>
      <c r="E55" s="144"/>
    </row>
    <row r="56" ht="20.1" customHeight="1" spans="1:5">
      <c r="A56" s="54" t="s">
        <v>424</v>
      </c>
      <c r="B56" s="54" t="s">
        <v>425</v>
      </c>
      <c r="C56" s="55">
        <f t="shared" si="1"/>
        <v>40.42</v>
      </c>
      <c r="D56" s="58">
        <f>D57</f>
        <v>40.42</v>
      </c>
      <c r="E56" s="144"/>
    </row>
    <row r="57" ht="20.1" customHeight="1" spans="1:5">
      <c r="A57" s="54" t="s">
        <v>426</v>
      </c>
      <c r="B57" s="54" t="s">
        <v>427</v>
      </c>
      <c r="C57" s="55">
        <f t="shared" si="1"/>
        <v>40.42</v>
      </c>
      <c r="D57" s="58">
        <v>40.42</v>
      </c>
      <c r="E57" s="144"/>
    </row>
    <row r="58" ht="20.1" customHeight="1" spans="1:5">
      <c r="A58" s="117" t="s">
        <v>428</v>
      </c>
      <c r="B58" s="40"/>
      <c r="C58" s="40"/>
      <c r="D58" s="40"/>
      <c r="E58" s="40"/>
    </row>
    <row r="59" customHeight="1" spans="1:5">
      <c r="A59" s="40"/>
      <c r="B59" s="40"/>
      <c r="C59" s="40"/>
      <c r="D59" s="40"/>
      <c r="E59" s="40"/>
    </row>
    <row r="60" customHeight="1" spans="1:5">
      <c r="A60" s="40"/>
      <c r="B60" s="40"/>
      <c r="C60" s="40"/>
      <c r="D60" s="40"/>
      <c r="E60" s="40"/>
    </row>
    <row r="61" customHeight="1" spans="1:5">
      <c r="A61" s="40"/>
      <c r="B61" s="40"/>
      <c r="C61" s="40"/>
      <c r="D61" s="40"/>
      <c r="E61" s="40"/>
    </row>
    <row r="62" customHeight="1" spans="1:5">
      <c r="A62" s="40"/>
      <c r="B62" s="40"/>
      <c r="D62" s="40"/>
      <c r="E62" s="40"/>
    </row>
    <row r="63" customHeight="1" spans="1:5">
      <c r="A63" s="40"/>
      <c r="B63" s="40"/>
      <c r="D63" s="40"/>
      <c r="E63" s="40"/>
    </row>
    <row r="64" s="40" customFormat="1" customHeight="1"/>
    <row r="65" customHeight="1" spans="1:2">
      <c r="A65" s="40"/>
      <c r="B65" s="40"/>
    </row>
    <row r="66" customHeight="1" spans="1:4">
      <c r="A66" s="40"/>
      <c r="B66" s="40"/>
      <c r="D66" s="40"/>
    </row>
    <row r="67" customHeight="1" spans="1:2">
      <c r="A67" s="40"/>
      <c r="B67" s="40"/>
    </row>
    <row r="68" customHeight="1" spans="1:2">
      <c r="A68" s="40"/>
      <c r="B68" s="40"/>
    </row>
    <row r="69" customHeight="1" spans="2:3">
      <c r="B69" s="40"/>
      <c r="C69" s="40"/>
    </row>
    <row r="71" customHeight="1" spans="1:1">
      <c r="A71" s="40"/>
    </row>
    <row r="73" customHeight="1" spans="2:2">
      <c r="B73" s="40"/>
    </row>
    <row r="74" customHeight="1" spans="2:2">
      <c r="B74" s="40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5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showGridLines="0" showZeros="0" workbookViewId="0">
      <selection activeCell="G9" sqref="G9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6" width="7.5" style="41"/>
    <col min="7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429</v>
      </c>
      <c r="E1" s="133"/>
    </row>
    <row r="2" ht="34.5" customHeight="1" spans="1:5">
      <c r="A2" s="134" t="s">
        <v>430</v>
      </c>
      <c r="B2" s="135"/>
      <c r="C2" s="135"/>
      <c r="D2" s="135"/>
      <c r="E2" s="135"/>
    </row>
    <row r="3" customHeight="1" spans="1:5">
      <c r="A3" s="135"/>
      <c r="B3" s="135"/>
      <c r="C3" s="135"/>
      <c r="D3" s="135"/>
      <c r="E3" s="135"/>
    </row>
    <row r="4" s="121" customFormat="1" customHeight="1" spans="1:5">
      <c r="A4" s="49"/>
      <c r="B4" s="48"/>
      <c r="C4" s="48"/>
      <c r="D4" s="48"/>
      <c r="E4" s="136" t="s">
        <v>313</v>
      </c>
    </row>
    <row r="5" s="121" customFormat="1" customHeight="1" spans="1:5">
      <c r="A5" s="55" t="s">
        <v>431</v>
      </c>
      <c r="B5" s="55"/>
      <c r="C5" s="55" t="s">
        <v>432</v>
      </c>
      <c r="D5" s="55"/>
      <c r="E5" s="55"/>
    </row>
    <row r="6" s="121" customFormat="1" customHeight="1" spans="1:5">
      <c r="A6" s="55" t="s">
        <v>341</v>
      </c>
      <c r="B6" s="55" t="s">
        <v>342</v>
      </c>
      <c r="C6" s="55" t="s">
        <v>318</v>
      </c>
      <c r="D6" s="55" t="s">
        <v>433</v>
      </c>
      <c r="E6" s="55" t="s">
        <v>434</v>
      </c>
    </row>
    <row r="7" s="121" customFormat="1" customHeight="1" spans="1:10">
      <c r="A7" s="137" t="s">
        <v>435</v>
      </c>
      <c r="B7" s="138" t="s">
        <v>436</v>
      </c>
      <c r="C7" s="72">
        <f>D7+E7</f>
        <v>1190.77</v>
      </c>
      <c r="D7" s="72">
        <f>SUM(D8,D18,D33)</f>
        <v>1022.25</v>
      </c>
      <c r="E7" s="72">
        <f>SUM(E8,E18,E33)</f>
        <v>168.52</v>
      </c>
      <c r="F7" s="121">
        <f>'2 一般公共预算支出'!D7-C7</f>
        <v>0</v>
      </c>
      <c r="J7" s="106"/>
    </row>
    <row r="8" s="121" customFormat="1" customHeight="1" spans="1:7">
      <c r="A8" s="139" t="s">
        <v>437</v>
      </c>
      <c r="B8" s="140" t="s">
        <v>438</v>
      </c>
      <c r="C8" s="72">
        <f t="shared" ref="C8:C38" si="0">D8+E8</f>
        <v>671.85</v>
      </c>
      <c r="D8" s="96">
        <f>SUM(D9:D17)</f>
        <v>671.85</v>
      </c>
      <c r="E8" s="72"/>
      <c r="G8" s="106"/>
    </row>
    <row r="9" s="121" customFormat="1" customHeight="1" spans="1:11">
      <c r="A9" s="139" t="s">
        <v>439</v>
      </c>
      <c r="B9" s="140" t="s">
        <v>440</v>
      </c>
      <c r="C9" s="72">
        <f t="shared" si="0"/>
        <v>164.8</v>
      </c>
      <c r="D9" s="72">
        <v>164.8</v>
      </c>
      <c r="E9" s="72"/>
      <c r="F9" s="106"/>
      <c r="G9" s="106"/>
      <c r="K9" s="106"/>
    </row>
    <row r="10" s="121" customFormat="1" customHeight="1" spans="1:8">
      <c r="A10" s="139" t="s">
        <v>441</v>
      </c>
      <c r="B10" s="140" t="s">
        <v>442</v>
      </c>
      <c r="C10" s="72">
        <f t="shared" si="0"/>
        <v>164.99</v>
      </c>
      <c r="D10" s="72">
        <v>164.99</v>
      </c>
      <c r="E10" s="72"/>
      <c r="F10" s="106"/>
      <c r="H10" s="106"/>
    </row>
    <row r="11" s="121" customFormat="1" customHeight="1" spans="1:8">
      <c r="A11" s="139" t="s">
        <v>443</v>
      </c>
      <c r="B11" s="140" t="s">
        <v>444</v>
      </c>
      <c r="C11" s="72">
        <f t="shared" si="0"/>
        <v>113.33</v>
      </c>
      <c r="D11" s="72">
        <v>113.33</v>
      </c>
      <c r="E11" s="72"/>
      <c r="F11" s="106"/>
      <c r="H11" s="106"/>
    </row>
    <row r="12" s="121" customFormat="1" customHeight="1" spans="1:8">
      <c r="A12" s="139" t="s">
        <v>445</v>
      </c>
      <c r="B12" s="140" t="s">
        <v>446</v>
      </c>
      <c r="C12" s="72">
        <f t="shared" si="0"/>
        <v>73.79</v>
      </c>
      <c r="D12" s="72">
        <v>73.79</v>
      </c>
      <c r="E12" s="72"/>
      <c r="F12" s="106"/>
      <c r="G12" s="106"/>
      <c r="H12" s="106"/>
    </row>
    <row r="13" s="121" customFormat="1" customHeight="1" spans="1:10">
      <c r="A13" s="139" t="s">
        <v>447</v>
      </c>
      <c r="B13" s="140" t="s">
        <v>448</v>
      </c>
      <c r="C13" s="72">
        <f t="shared" si="0"/>
        <v>53.89</v>
      </c>
      <c r="D13" s="72">
        <v>53.89</v>
      </c>
      <c r="E13" s="72"/>
      <c r="F13" s="106"/>
      <c r="J13" s="106"/>
    </row>
    <row r="14" s="121" customFormat="1" customHeight="1" spans="1:11">
      <c r="A14" s="139" t="s">
        <v>449</v>
      </c>
      <c r="B14" s="140" t="s">
        <v>450</v>
      </c>
      <c r="C14" s="72">
        <f t="shared" si="0"/>
        <v>26.95</v>
      </c>
      <c r="D14" s="72">
        <v>26.95</v>
      </c>
      <c r="E14" s="72"/>
      <c r="F14" s="106"/>
      <c r="G14" s="106"/>
      <c r="K14" s="106"/>
    </row>
    <row r="15" s="121" customFormat="1" customHeight="1" spans="1:11">
      <c r="A15" s="139" t="s">
        <v>451</v>
      </c>
      <c r="B15" s="140" t="s">
        <v>452</v>
      </c>
      <c r="C15" s="72">
        <f t="shared" si="0"/>
        <v>32</v>
      </c>
      <c r="D15" s="72">
        <v>32</v>
      </c>
      <c r="E15" s="72"/>
      <c r="F15" s="106"/>
      <c r="G15" s="106"/>
      <c r="H15" s="106"/>
      <c r="K15" s="106"/>
    </row>
    <row r="16" s="121" customFormat="1" customHeight="1" spans="1:11">
      <c r="A16" s="139" t="s">
        <v>453</v>
      </c>
      <c r="B16" s="140" t="s">
        <v>454</v>
      </c>
      <c r="C16" s="72">
        <f t="shared" si="0"/>
        <v>1.68</v>
      </c>
      <c r="D16" s="72">
        <v>1.68</v>
      </c>
      <c r="E16" s="72"/>
      <c r="F16" s="106"/>
      <c r="G16" s="106"/>
      <c r="K16" s="106"/>
    </row>
    <row r="17" s="121" customFormat="1" customHeight="1" spans="1:11">
      <c r="A17" s="139" t="s">
        <v>455</v>
      </c>
      <c r="B17" s="140" t="s">
        <v>456</v>
      </c>
      <c r="C17" s="72">
        <f t="shared" si="0"/>
        <v>40.42</v>
      </c>
      <c r="D17" s="72">
        <v>40.42</v>
      </c>
      <c r="E17" s="72"/>
      <c r="F17" s="106"/>
      <c r="G17" s="106"/>
      <c r="K17" s="106"/>
    </row>
    <row r="18" s="121" customFormat="1" customHeight="1" spans="1:7">
      <c r="A18" s="139" t="s">
        <v>457</v>
      </c>
      <c r="B18" s="140" t="s">
        <v>458</v>
      </c>
      <c r="C18" s="72">
        <f t="shared" si="0"/>
        <v>168.52</v>
      </c>
      <c r="D18" s="96"/>
      <c r="E18" s="72">
        <f>SUM(E19:E32)</f>
        <v>168.52</v>
      </c>
      <c r="F18" s="106"/>
      <c r="G18" s="106"/>
    </row>
    <row r="19" s="121" customFormat="1" customHeight="1" spans="1:14">
      <c r="A19" s="139" t="s">
        <v>459</v>
      </c>
      <c r="B19" s="141" t="s">
        <v>460</v>
      </c>
      <c r="C19" s="72">
        <f t="shared" si="0"/>
        <v>57.5</v>
      </c>
      <c r="D19" s="72"/>
      <c r="E19" s="72">
        <v>57.5</v>
      </c>
      <c r="F19" s="106"/>
      <c r="G19" s="106"/>
      <c r="H19" s="106"/>
      <c r="N19" s="106"/>
    </row>
    <row r="20" s="121" customFormat="1" customHeight="1" spans="1:7">
      <c r="A20" s="139" t="s">
        <v>461</v>
      </c>
      <c r="B20" s="142" t="s">
        <v>462</v>
      </c>
      <c r="C20" s="72">
        <f t="shared" si="0"/>
        <v>9.3</v>
      </c>
      <c r="D20" s="72"/>
      <c r="E20" s="72">
        <v>9.3</v>
      </c>
      <c r="F20" s="106"/>
      <c r="G20" s="106"/>
    </row>
    <row r="21" s="121" customFormat="1" customHeight="1" spans="1:8">
      <c r="A21" s="139" t="s">
        <v>463</v>
      </c>
      <c r="B21" s="142" t="s">
        <v>464</v>
      </c>
      <c r="C21" s="72">
        <f t="shared" si="0"/>
        <v>1.1</v>
      </c>
      <c r="D21" s="72"/>
      <c r="E21" s="72">
        <v>1.1</v>
      </c>
      <c r="F21" s="106"/>
      <c r="G21" s="106"/>
      <c r="H21" s="106"/>
    </row>
    <row r="22" s="121" customFormat="1" customHeight="1" spans="1:12">
      <c r="A22" s="139" t="s">
        <v>465</v>
      </c>
      <c r="B22" s="142" t="s">
        <v>466</v>
      </c>
      <c r="C22" s="72">
        <f t="shared" si="0"/>
        <v>12.4</v>
      </c>
      <c r="D22" s="72"/>
      <c r="E22" s="72">
        <v>12.4</v>
      </c>
      <c r="F22" s="106"/>
      <c r="G22" s="106"/>
      <c r="I22" s="106"/>
      <c r="L22" s="106"/>
    </row>
    <row r="23" s="121" customFormat="1" customHeight="1" spans="1:8">
      <c r="A23" s="139" t="s">
        <v>467</v>
      </c>
      <c r="B23" s="142" t="s">
        <v>468</v>
      </c>
      <c r="C23" s="72">
        <f t="shared" si="0"/>
        <v>2.5</v>
      </c>
      <c r="D23" s="72"/>
      <c r="E23" s="72">
        <v>2.5</v>
      </c>
      <c r="F23" s="106"/>
      <c r="G23" s="106"/>
      <c r="H23" s="106"/>
    </row>
    <row r="24" s="121" customFormat="1" customHeight="1" spans="1:7">
      <c r="A24" s="139" t="s">
        <v>469</v>
      </c>
      <c r="B24" s="141" t="s">
        <v>470</v>
      </c>
      <c r="C24" s="72">
        <f t="shared" si="0"/>
        <v>19.7</v>
      </c>
      <c r="D24" s="72"/>
      <c r="E24" s="72">
        <v>19.7</v>
      </c>
      <c r="F24" s="106"/>
      <c r="G24" s="106"/>
    </row>
    <row r="25" s="121" customFormat="1" customHeight="1" spans="1:10">
      <c r="A25" s="139" t="s">
        <v>471</v>
      </c>
      <c r="B25" s="142" t="s">
        <v>472</v>
      </c>
      <c r="C25" s="72">
        <f t="shared" si="0"/>
        <v>16.3</v>
      </c>
      <c r="D25" s="72"/>
      <c r="E25" s="72">
        <v>16.3</v>
      </c>
      <c r="F25" s="106"/>
      <c r="G25" s="106"/>
      <c r="H25" s="106"/>
      <c r="I25" s="106"/>
      <c r="J25" s="106"/>
    </row>
    <row r="26" s="121" customFormat="1" customHeight="1" spans="1:8">
      <c r="A26" s="139" t="s">
        <v>473</v>
      </c>
      <c r="B26" s="142" t="s">
        <v>474</v>
      </c>
      <c r="C26" s="72">
        <f t="shared" si="0"/>
        <v>2.1</v>
      </c>
      <c r="D26" s="72"/>
      <c r="E26" s="72">
        <v>2.1</v>
      </c>
      <c r="F26" s="106"/>
      <c r="G26" s="106"/>
      <c r="H26" s="106"/>
    </row>
    <row r="27" s="121" customFormat="1" customHeight="1" spans="1:9">
      <c r="A27" s="139" t="s">
        <v>475</v>
      </c>
      <c r="B27" s="142" t="s">
        <v>476</v>
      </c>
      <c r="C27" s="72">
        <f t="shared" si="0"/>
        <v>5.2</v>
      </c>
      <c r="D27" s="72"/>
      <c r="E27" s="72">
        <v>5.2</v>
      </c>
      <c r="F27" s="106"/>
      <c r="I27" s="106"/>
    </row>
    <row r="28" s="121" customFormat="1" customHeight="1" spans="1:9">
      <c r="A28" s="139" t="s">
        <v>477</v>
      </c>
      <c r="B28" s="141" t="s">
        <v>478</v>
      </c>
      <c r="C28" s="72">
        <f t="shared" si="0"/>
        <v>1.97</v>
      </c>
      <c r="D28" s="72"/>
      <c r="E28" s="72">
        <v>1.97</v>
      </c>
      <c r="F28" s="106"/>
      <c r="G28" s="106"/>
      <c r="H28" s="106"/>
      <c r="I28" s="106"/>
    </row>
    <row r="29" s="121" customFormat="1" customHeight="1" spans="1:7">
      <c r="A29" s="139" t="s">
        <v>479</v>
      </c>
      <c r="B29" s="142" t="s">
        <v>480</v>
      </c>
      <c r="C29" s="72">
        <f t="shared" si="0"/>
        <v>4.84</v>
      </c>
      <c r="D29" s="72"/>
      <c r="E29" s="72">
        <v>4.84</v>
      </c>
      <c r="F29" s="106"/>
      <c r="G29" s="106"/>
    </row>
    <row r="30" s="121" customFormat="1" customHeight="1" spans="1:16">
      <c r="A30" s="139" t="s">
        <v>481</v>
      </c>
      <c r="B30" s="142" t="s">
        <v>482</v>
      </c>
      <c r="C30" s="72">
        <f t="shared" si="0"/>
        <v>8</v>
      </c>
      <c r="D30" s="72"/>
      <c r="E30" s="72">
        <v>8</v>
      </c>
      <c r="F30" s="106"/>
      <c r="G30" s="106"/>
      <c r="I30" s="106"/>
      <c r="P30" s="106"/>
    </row>
    <row r="31" s="121" customFormat="1" customHeight="1" spans="1:16">
      <c r="A31" s="139" t="s">
        <v>483</v>
      </c>
      <c r="B31" s="142" t="s">
        <v>484</v>
      </c>
      <c r="C31" s="72">
        <f t="shared" si="0"/>
        <v>25.56</v>
      </c>
      <c r="D31" s="72"/>
      <c r="E31" s="72">
        <v>25.56</v>
      </c>
      <c r="F31" s="106"/>
      <c r="G31" s="106"/>
      <c r="H31" s="106"/>
      <c r="P31" s="106"/>
    </row>
    <row r="32" s="121" customFormat="1" customHeight="1" spans="1:9">
      <c r="A32" s="139" t="s">
        <v>485</v>
      </c>
      <c r="B32" s="142" t="s">
        <v>486</v>
      </c>
      <c r="C32" s="72">
        <f t="shared" si="0"/>
        <v>2.05</v>
      </c>
      <c r="D32" s="72"/>
      <c r="E32" s="72">
        <v>2.05</v>
      </c>
      <c r="F32" s="106"/>
      <c r="G32" s="106"/>
      <c r="H32" s="106"/>
      <c r="I32" s="106"/>
    </row>
    <row r="33" s="121" customFormat="1" customHeight="1" spans="1:8">
      <c r="A33" s="139" t="s">
        <v>487</v>
      </c>
      <c r="B33" s="140" t="s">
        <v>488</v>
      </c>
      <c r="C33" s="72">
        <f t="shared" si="0"/>
        <v>350.4</v>
      </c>
      <c r="D33" s="96">
        <f>SUM(D34:D38)</f>
        <v>350.4</v>
      </c>
      <c r="E33" s="72"/>
      <c r="F33" s="106"/>
      <c r="H33" s="106"/>
    </row>
    <row r="34" s="121" customFormat="1" customHeight="1" spans="1:8">
      <c r="A34" s="139" t="s">
        <v>489</v>
      </c>
      <c r="B34" s="140" t="s">
        <v>490</v>
      </c>
      <c r="C34" s="72">
        <f t="shared" si="0"/>
        <v>35.91</v>
      </c>
      <c r="D34" s="96">
        <v>35.91</v>
      </c>
      <c r="E34" s="72"/>
      <c r="F34" s="106"/>
      <c r="H34" s="106"/>
    </row>
    <row r="35" s="121" customFormat="1" customHeight="1" spans="1:8">
      <c r="A35" s="139" t="s">
        <v>491</v>
      </c>
      <c r="B35" s="140" t="s">
        <v>492</v>
      </c>
      <c r="C35" s="72">
        <f t="shared" si="0"/>
        <v>5.75</v>
      </c>
      <c r="D35" s="96">
        <v>5.75</v>
      </c>
      <c r="E35" s="72"/>
      <c r="F35" s="106"/>
      <c r="H35" s="106"/>
    </row>
    <row r="36" s="121" customFormat="1" customHeight="1" spans="1:7">
      <c r="A36" s="139" t="s">
        <v>493</v>
      </c>
      <c r="B36" s="142" t="s">
        <v>494</v>
      </c>
      <c r="C36" s="72">
        <f t="shared" si="0"/>
        <v>303.74</v>
      </c>
      <c r="D36" s="72">
        <v>303.74</v>
      </c>
      <c r="E36" s="72"/>
      <c r="F36" s="106"/>
      <c r="G36" s="106"/>
    </row>
    <row r="37" s="121" customFormat="1" customHeight="1" spans="1:10">
      <c r="A37" s="139" t="s">
        <v>495</v>
      </c>
      <c r="B37" s="142" t="s">
        <v>496</v>
      </c>
      <c r="C37" s="72"/>
      <c r="D37" s="72"/>
      <c r="E37" s="72"/>
      <c r="F37" s="106"/>
      <c r="G37" s="106"/>
      <c r="I37" s="106"/>
      <c r="J37" s="106"/>
    </row>
    <row r="38" s="121" customFormat="1" customHeight="1" spans="1:6">
      <c r="A38" s="139" t="s">
        <v>497</v>
      </c>
      <c r="B38" s="142" t="s">
        <v>498</v>
      </c>
      <c r="C38" s="72">
        <f t="shared" si="0"/>
        <v>5</v>
      </c>
      <c r="D38" s="72">
        <v>5</v>
      </c>
      <c r="E38" s="72"/>
      <c r="F38" s="106"/>
    </row>
    <row r="39" customHeight="1" spans="3:5">
      <c r="C39" s="40"/>
      <c r="D39" s="40"/>
      <c r="E39" s="40"/>
    </row>
    <row r="40" customHeight="1" spans="4:14">
      <c r="D40" s="40"/>
      <c r="E40" s="40"/>
      <c r="F40" s="40"/>
      <c r="N40" s="40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20" sqref="F20"/>
    </sheetView>
  </sheetViews>
  <sheetFormatPr defaultColWidth="6.875" defaultRowHeight="12.75" customHeight="1"/>
  <cols>
    <col min="1" max="12" width="11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499</v>
      </c>
      <c r="L1" s="132"/>
    </row>
    <row r="2" ht="27" spans="1:12">
      <c r="A2" s="119" t="s">
        <v>500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ht="20.1" customHeight="1" spans="1:12">
      <c r="A3" s="120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ht="20.1" customHeight="1" spans="1:12">
      <c r="A4" s="121"/>
      <c r="B4" s="121"/>
      <c r="C4" s="121"/>
      <c r="D4" s="121"/>
      <c r="E4" s="121"/>
      <c r="F4" s="121" t="s">
        <v>313</v>
      </c>
      <c r="G4" s="121"/>
      <c r="H4" s="121"/>
      <c r="I4" s="121"/>
      <c r="J4" s="121"/>
      <c r="K4" s="121"/>
      <c r="L4" s="50"/>
    </row>
    <row r="5" ht="20.1" customHeight="1" spans="1:6">
      <c r="A5" s="55" t="s">
        <v>340</v>
      </c>
      <c r="B5" s="55"/>
      <c r="C5" s="55"/>
      <c r="D5" s="55"/>
      <c r="E5" s="55"/>
      <c r="F5" s="55"/>
    </row>
    <row r="6" ht="14.25" customHeight="1" spans="1:6">
      <c r="A6" s="122" t="s">
        <v>318</v>
      </c>
      <c r="B6" s="53" t="s">
        <v>501</v>
      </c>
      <c r="C6" s="58" t="s">
        <v>502</v>
      </c>
      <c r="D6" s="58"/>
      <c r="E6" s="123"/>
      <c r="F6" s="58" t="s">
        <v>503</v>
      </c>
    </row>
    <row r="7" ht="28.5" spans="1:6">
      <c r="A7" s="124"/>
      <c r="B7" s="69"/>
      <c r="C7" s="125" t="s">
        <v>343</v>
      </c>
      <c r="D7" s="126" t="s">
        <v>504</v>
      </c>
      <c r="E7" s="127" t="s">
        <v>505</v>
      </c>
      <c r="F7" s="113"/>
    </row>
    <row r="8" s="118" customFormat="1" ht="20.1" customHeight="1" spans="1:6">
      <c r="A8" s="128">
        <f>C8+F8</f>
        <v>13.2</v>
      </c>
      <c r="B8" s="129"/>
      <c r="C8" s="130">
        <f>D8+E8</f>
        <v>8</v>
      </c>
      <c r="D8" s="131"/>
      <c r="E8" s="128">
        <v>8</v>
      </c>
      <c r="F8" s="129">
        <v>5.2</v>
      </c>
    </row>
    <row r="9" ht="22.5" customHeight="1" spans="2:12">
      <c r="B9" s="40"/>
      <c r="G9" s="40"/>
      <c r="H9" s="40"/>
      <c r="I9" s="40"/>
      <c r="J9" s="40"/>
      <c r="K9" s="40"/>
      <c r="L9" s="40"/>
    </row>
    <row r="10" customHeight="1" spans="7:12">
      <c r="G10" s="40"/>
      <c r="H10" s="40"/>
      <c r="I10" s="40"/>
      <c r="J10" s="40"/>
      <c r="K10" s="40"/>
      <c r="L10" s="40"/>
    </row>
    <row r="11" customHeight="1" spans="7:12">
      <c r="G11" s="40"/>
      <c r="H11" s="40"/>
      <c r="I11" s="40"/>
      <c r="J11" s="40"/>
      <c r="K11" s="40"/>
      <c r="L11" s="40"/>
    </row>
    <row r="12" customHeight="1" spans="7:12">
      <c r="G12" s="40"/>
      <c r="H12" s="40"/>
      <c r="I12" s="40"/>
      <c r="L12" s="40"/>
    </row>
    <row r="13" customHeight="1" spans="6:11">
      <c r="F13" s="40"/>
      <c r="G13" s="40"/>
      <c r="H13" s="40"/>
      <c r="I13" s="40"/>
      <c r="J13" s="40"/>
      <c r="K13" s="40"/>
    </row>
    <row r="14" customHeight="1" spans="4:9">
      <c r="D14" s="40"/>
      <c r="G14" s="40"/>
      <c r="H14" s="40"/>
      <c r="I14" s="40"/>
    </row>
    <row r="15" customHeight="1" spans="10:10">
      <c r="J15" s="40"/>
    </row>
    <row r="16" customHeight="1" spans="11:12">
      <c r="K16" s="40"/>
      <c r="L16" s="40"/>
    </row>
    <row r="20" customHeight="1" spans="8:8">
      <c r="H20" s="40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4" sqref="C14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506</v>
      </c>
      <c r="E1" s="80"/>
    </row>
    <row r="2" ht="27" spans="1:5">
      <c r="A2" s="107" t="s">
        <v>507</v>
      </c>
      <c r="B2" s="108"/>
      <c r="C2" s="108"/>
      <c r="D2" s="108"/>
      <c r="E2" s="108"/>
    </row>
    <row r="3" ht="20.1" customHeight="1" spans="1:5">
      <c r="A3" s="108"/>
      <c r="B3" s="108"/>
      <c r="C3" s="108"/>
      <c r="D3" s="108"/>
      <c r="E3" s="108"/>
    </row>
    <row r="4" ht="20.1" customHeight="1" spans="1:5">
      <c r="A4" s="109"/>
      <c r="B4" s="110"/>
      <c r="C4" s="110"/>
      <c r="D4" s="110"/>
      <c r="E4" s="111" t="s">
        <v>313</v>
      </c>
    </row>
    <row r="5" ht="20.1" customHeight="1" spans="1:5">
      <c r="A5" s="55" t="s">
        <v>341</v>
      </c>
      <c r="B5" s="112" t="s">
        <v>342</v>
      </c>
      <c r="C5" s="55" t="s">
        <v>508</v>
      </c>
      <c r="D5" s="55"/>
      <c r="E5" s="55"/>
    </row>
    <row r="6" ht="20.1" customHeight="1" spans="1:5">
      <c r="A6" s="113"/>
      <c r="B6" s="113"/>
      <c r="C6" s="114" t="s">
        <v>318</v>
      </c>
      <c r="D6" s="114" t="s">
        <v>344</v>
      </c>
      <c r="E6" s="114" t="s">
        <v>345</v>
      </c>
    </row>
    <row r="7" ht="20.1" customHeight="1" spans="1:5">
      <c r="A7" s="115"/>
      <c r="B7" s="116"/>
      <c r="C7" s="73"/>
      <c r="D7" s="74"/>
      <c r="E7" s="72"/>
    </row>
    <row r="8" ht="20.25" customHeight="1" spans="1:5">
      <c r="A8" s="117" t="s">
        <v>509</v>
      </c>
      <c r="B8" s="40"/>
      <c r="C8" s="40"/>
      <c r="D8" s="40"/>
      <c r="E8" s="40"/>
    </row>
    <row r="9" ht="20.25" customHeight="1" spans="1:5">
      <c r="A9" s="40"/>
      <c r="B9" s="40"/>
      <c r="C9" s="40"/>
      <c r="D9" s="40"/>
      <c r="E9" s="40"/>
    </row>
    <row r="10" customHeight="1" spans="1:5">
      <c r="A10" s="40"/>
      <c r="B10" s="40"/>
      <c r="C10" s="40"/>
      <c r="E10" s="40"/>
    </row>
    <row r="11" customHeight="1" spans="1:5">
      <c r="A11" s="40"/>
      <c r="B11" s="40"/>
      <c r="C11" s="40"/>
      <c r="D11" s="40"/>
      <c r="E11" s="40"/>
    </row>
    <row r="12" customHeight="1" spans="1:5">
      <c r="A12" s="40"/>
      <c r="B12" s="40"/>
      <c r="C12" s="40"/>
      <c r="E12" s="40"/>
    </row>
    <row r="13" customHeight="1" spans="1:5">
      <c r="A13" s="40"/>
      <c r="B13" s="40"/>
      <c r="D13" s="40"/>
      <c r="E13" s="40"/>
    </row>
    <row r="14" customHeight="1" spans="1:5">
      <c r="A14" s="40"/>
      <c r="E14" s="40"/>
    </row>
    <row r="15" customHeight="1" spans="2:2">
      <c r="B15" s="40"/>
    </row>
    <row r="16" customHeight="1" spans="2:2">
      <c r="B16" s="40"/>
    </row>
    <row r="17" customHeight="1" spans="2:2">
      <c r="B17" s="40"/>
    </row>
    <row r="18" customHeight="1" spans="2:2">
      <c r="B18" s="40"/>
    </row>
    <row r="19" customHeight="1" spans="2:2">
      <c r="B19" s="40"/>
    </row>
    <row r="20" customHeight="1" spans="2:2">
      <c r="B20" s="40"/>
    </row>
    <row r="22" customHeight="1" spans="2:2">
      <c r="B22" s="40"/>
    </row>
    <row r="23" customHeight="1" spans="2:2">
      <c r="B23" s="40"/>
    </row>
    <row r="25" customHeight="1" spans="2:2">
      <c r="B25" s="40"/>
    </row>
    <row r="26" customHeight="1" spans="2:2">
      <c r="B26" s="40"/>
    </row>
    <row r="27" customHeight="1" spans="4:4">
      <c r="D27" s="40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0" sqref="A10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510</v>
      </c>
      <c r="B1" s="78"/>
      <c r="C1" s="79"/>
      <c r="D1" s="80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</row>
    <row r="2" ht="27" spans="1:251">
      <c r="A2" s="81" t="s">
        <v>511</v>
      </c>
      <c r="B2" s="82"/>
      <c r="C2" s="83"/>
      <c r="D2" s="82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</row>
    <row r="3" customHeight="1" spans="1:251">
      <c r="A3" s="82"/>
      <c r="B3" s="82"/>
      <c r="C3" s="83"/>
      <c r="D3" s="82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</row>
    <row r="4" customHeight="1" spans="1:251">
      <c r="A4" s="49"/>
      <c r="B4" s="84"/>
      <c r="C4" s="85"/>
      <c r="D4" s="50" t="s">
        <v>313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ht="23.25" customHeight="1" spans="1:251">
      <c r="A5" s="55" t="s">
        <v>314</v>
      </c>
      <c r="B5" s="55"/>
      <c r="C5" s="55" t="s">
        <v>315</v>
      </c>
      <c r="D5" s="55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ht="24" customHeight="1" spans="1:251">
      <c r="A6" s="58" t="s">
        <v>316</v>
      </c>
      <c r="B6" s="86" t="s">
        <v>317</v>
      </c>
      <c r="C6" s="58" t="s">
        <v>316</v>
      </c>
      <c r="D6" s="58" t="s">
        <v>317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customHeight="1" spans="1:251">
      <c r="A7" s="87" t="s">
        <v>512</v>
      </c>
      <c r="B7" s="88">
        <v>1513.48</v>
      </c>
      <c r="C7" s="54" t="s">
        <v>325</v>
      </c>
      <c r="D7" s="89">
        <v>631.13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customHeight="1" spans="1:251">
      <c r="A8" s="90" t="s">
        <v>513</v>
      </c>
      <c r="B8" s="72"/>
      <c r="C8" s="54" t="s">
        <v>327</v>
      </c>
      <c r="D8" s="89">
        <v>640.85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</row>
    <row r="9" customHeight="1" spans="1:251">
      <c r="A9" s="91" t="s">
        <v>514</v>
      </c>
      <c r="B9" s="92"/>
      <c r="C9" s="54" t="s">
        <v>329</v>
      </c>
      <c r="D9" s="89">
        <v>26.61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</row>
    <row r="10" customHeight="1" spans="1:251">
      <c r="A10" s="93" t="s">
        <v>515</v>
      </c>
      <c r="B10" s="94"/>
      <c r="C10" s="54" t="s">
        <v>331</v>
      </c>
      <c r="D10" s="89">
        <v>32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</row>
    <row r="11" customHeight="1" spans="1:251">
      <c r="A11" s="93" t="s">
        <v>516</v>
      </c>
      <c r="B11" s="94"/>
      <c r="C11" s="54" t="s">
        <v>332</v>
      </c>
      <c r="D11" s="89">
        <v>1605.2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</row>
    <row r="12" customHeight="1" spans="1:251">
      <c r="A12" s="93" t="s">
        <v>517</v>
      </c>
      <c r="B12" s="72"/>
      <c r="C12" s="54" t="s">
        <v>333</v>
      </c>
      <c r="D12" s="89">
        <v>40.42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</row>
    <row r="13" customHeight="1" spans="1:251">
      <c r="A13" s="95"/>
      <c r="B13" s="96"/>
      <c r="C13" s="97"/>
      <c r="D13" s="98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</row>
    <row r="14" customHeight="1" spans="1:251">
      <c r="A14" s="99" t="s">
        <v>518</v>
      </c>
      <c r="B14" s="100">
        <f>SUM(B7:B12)</f>
        <v>1513.48</v>
      </c>
      <c r="C14" s="101" t="s">
        <v>519</v>
      </c>
      <c r="D14" s="98">
        <f>D7+D8+D9+D10+D11+D12</f>
        <v>2976.21</v>
      </c>
      <c r="F14" s="40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</row>
    <row r="15" customHeight="1" spans="1:251">
      <c r="A15" s="93" t="s">
        <v>520</v>
      </c>
      <c r="B15" s="96"/>
      <c r="C15" s="102" t="s">
        <v>521</v>
      </c>
      <c r="D15" s="98"/>
      <c r="E15" s="40"/>
      <c r="F15" s="40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</row>
    <row r="16" customHeight="1" spans="1:251">
      <c r="A16" s="93" t="s">
        <v>522</v>
      </c>
      <c r="B16" s="103">
        <v>1462.73</v>
      </c>
      <c r="C16" s="104"/>
      <c r="D16" s="9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</row>
    <row r="17" customHeight="1" spans="1:5">
      <c r="A17" s="105" t="s">
        <v>523</v>
      </c>
      <c r="B17" s="96">
        <f>B14+B16</f>
        <v>2976.21</v>
      </c>
      <c r="C17" s="97" t="s">
        <v>524</v>
      </c>
      <c r="D17" s="98">
        <f>D14</f>
        <v>2976.21</v>
      </c>
      <c r="E17" s="40"/>
    </row>
    <row r="24" customHeight="1" spans="3:3">
      <c r="C24" s="40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7"/>
  <sheetViews>
    <sheetView showGridLines="0" showZeros="0" topLeftCell="A61" workbookViewId="0">
      <selection activeCell="C7" sqref="C7:C67"/>
    </sheetView>
  </sheetViews>
  <sheetFormatPr defaultColWidth="6.875" defaultRowHeight="12.75" customHeight="1"/>
  <cols>
    <col min="1" max="1" width="12.75" style="41" customWidth="1"/>
    <col min="2" max="2" width="44.6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525</v>
      </c>
      <c r="L1" s="76"/>
    </row>
    <row r="2" ht="27" customHeight="1" spans="1:12">
      <c r="A2" s="43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7" t="s">
        <v>313</v>
      </c>
    </row>
    <row r="5" ht="24" customHeight="1" spans="1:12">
      <c r="A5" s="55" t="s">
        <v>527</v>
      </c>
      <c r="B5" s="55"/>
      <c r="C5" s="52" t="s">
        <v>318</v>
      </c>
      <c r="D5" s="36" t="s">
        <v>522</v>
      </c>
      <c r="E5" s="36" t="s">
        <v>512</v>
      </c>
      <c r="F5" s="36" t="s">
        <v>513</v>
      </c>
      <c r="G5" s="36" t="s">
        <v>514</v>
      </c>
      <c r="H5" s="51" t="s">
        <v>515</v>
      </c>
      <c r="I5" s="52"/>
      <c r="J5" s="36" t="s">
        <v>516</v>
      </c>
      <c r="K5" s="36" t="s">
        <v>517</v>
      </c>
      <c r="L5" s="53" t="s">
        <v>520</v>
      </c>
    </row>
    <row r="6" ht="27" customHeight="1" spans="1:12">
      <c r="A6" s="67" t="s">
        <v>341</v>
      </c>
      <c r="B6" s="68" t="s">
        <v>342</v>
      </c>
      <c r="C6" s="69"/>
      <c r="D6" s="69"/>
      <c r="E6" s="69"/>
      <c r="F6" s="69"/>
      <c r="G6" s="69"/>
      <c r="H6" s="36" t="s">
        <v>528</v>
      </c>
      <c r="I6" s="36" t="s">
        <v>529</v>
      </c>
      <c r="J6" s="69"/>
      <c r="K6" s="69"/>
      <c r="L6" s="69"/>
    </row>
    <row r="7" ht="20.1" customHeight="1" spans="1:12">
      <c r="A7" s="70" t="s">
        <v>318</v>
      </c>
      <c r="B7" s="71"/>
      <c r="C7" s="55">
        <f>C8+C19+C22+C49+C53+C65</f>
        <v>2976.21</v>
      </c>
      <c r="D7" s="55">
        <f>D8+D19+D22+D49+D53+D65</f>
        <v>1462.73</v>
      </c>
      <c r="E7" s="55">
        <f>E8+E19+E22+E49+E53+E65</f>
        <v>1513.48</v>
      </c>
      <c r="F7" s="72"/>
      <c r="G7" s="73"/>
      <c r="H7" s="74"/>
      <c r="I7" s="74"/>
      <c r="J7" s="72"/>
      <c r="K7" s="73"/>
      <c r="L7" s="72"/>
    </row>
    <row r="8" ht="20.1" customHeight="1" spans="1:12">
      <c r="A8" s="54" t="s">
        <v>346</v>
      </c>
      <c r="B8" s="54" t="s">
        <v>325</v>
      </c>
      <c r="C8" s="55">
        <f>D8+E8</f>
        <v>631.13</v>
      </c>
      <c r="D8" s="55">
        <f>D12</f>
        <v>150.37</v>
      </c>
      <c r="E8" s="55">
        <f>E9+E12+E15+E17</f>
        <v>480.76</v>
      </c>
      <c r="F8" s="56"/>
      <c r="G8" s="73"/>
      <c r="H8" s="74"/>
      <c r="I8" s="74"/>
      <c r="J8" s="72"/>
      <c r="K8" s="73"/>
      <c r="L8" s="72"/>
    </row>
    <row r="9" ht="20.1" customHeight="1" spans="1:12">
      <c r="A9" s="54" t="s">
        <v>347</v>
      </c>
      <c r="B9" s="54" t="s">
        <v>348</v>
      </c>
      <c r="C9" s="55">
        <f t="shared" ref="C9:C40" si="0">D9+E9</f>
        <v>23.32</v>
      </c>
      <c r="D9" s="75"/>
      <c r="E9" s="58">
        <f>E10+E11</f>
        <v>23.32</v>
      </c>
      <c r="F9" s="59"/>
      <c r="G9" s="73"/>
      <c r="H9" s="74"/>
      <c r="I9" s="74"/>
      <c r="J9" s="72"/>
      <c r="K9" s="73"/>
      <c r="L9" s="72"/>
    </row>
    <row r="10" ht="20.1" customHeight="1" spans="1:12">
      <c r="A10" s="60" t="s">
        <v>349</v>
      </c>
      <c r="B10" s="54" t="s">
        <v>350</v>
      </c>
      <c r="C10" s="55">
        <f t="shared" si="0"/>
        <v>17.82</v>
      </c>
      <c r="D10" s="75"/>
      <c r="E10" s="58">
        <v>17.82</v>
      </c>
      <c r="F10" s="59"/>
      <c r="G10" s="73"/>
      <c r="H10" s="74"/>
      <c r="I10" s="74"/>
      <c r="J10" s="72"/>
      <c r="K10" s="73"/>
      <c r="L10" s="72"/>
    </row>
    <row r="11" ht="20.1" customHeight="1" spans="1:12">
      <c r="A11" s="61">
        <v>2010108</v>
      </c>
      <c r="B11" s="54" t="s">
        <v>351</v>
      </c>
      <c r="C11" s="55">
        <f t="shared" si="0"/>
        <v>5.5</v>
      </c>
      <c r="D11" s="75"/>
      <c r="E11" s="58">
        <v>5.5</v>
      </c>
      <c r="F11" s="59"/>
      <c r="G11" s="73"/>
      <c r="H11" s="74"/>
      <c r="I11" s="74"/>
      <c r="J11" s="72"/>
      <c r="K11" s="73"/>
      <c r="L11" s="72"/>
    </row>
    <row r="12" ht="20.1" customHeight="1" spans="1:12">
      <c r="A12" s="54" t="s">
        <v>352</v>
      </c>
      <c r="B12" s="54" t="s">
        <v>353</v>
      </c>
      <c r="C12" s="55">
        <f t="shared" si="0"/>
        <v>518.04</v>
      </c>
      <c r="D12" s="58">
        <f>D13</f>
        <v>150.37</v>
      </c>
      <c r="E12" s="58">
        <f>E13+E14</f>
        <v>367.67</v>
      </c>
      <c r="F12" s="59"/>
      <c r="G12" s="73"/>
      <c r="H12" s="74"/>
      <c r="I12" s="74"/>
      <c r="J12" s="72"/>
      <c r="K12" s="73"/>
      <c r="L12" s="72"/>
    </row>
    <row r="13" ht="20.1" customHeight="1" spans="1:12">
      <c r="A13" s="61" t="s">
        <v>354</v>
      </c>
      <c r="B13" s="54" t="s">
        <v>350</v>
      </c>
      <c r="C13" s="55">
        <f t="shared" si="0"/>
        <v>490.75</v>
      </c>
      <c r="D13" s="58">
        <v>150.37</v>
      </c>
      <c r="E13" s="58">
        <f>340.38</f>
        <v>340.38</v>
      </c>
      <c r="F13" s="59"/>
      <c r="G13" s="73"/>
      <c r="H13" s="74"/>
      <c r="I13" s="74"/>
      <c r="J13" s="72"/>
      <c r="K13" s="73"/>
      <c r="L13" s="72"/>
    </row>
    <row r="14" ht="20.1" customHeight="1" spans="1:12">
      <c r="A14" s="61">
        <v>2010350</v>
      </c>
      <c r="B14" s="54" t="s">
        <v>355</v>
      </c>
      <c r="C14" s="55">
        <f t="shared" si="0"/>
        <v>27.29</v>
      </c>
      <c r="D14" s="58"/>
      <c r="E14" s="58">
        <v>27.29</v>
      </c>
      <c r="F14" s="59"/>
      <c r="G14" s="73"/>
      <c r="H14" s="74"/>
      <c r="I14" s="74"/>
      <c r="J14" s="72"/>
      <c r="K14" s="73"/>
      <c r="L14" s="72"/>
    </row>
    <row r="15" ht="20.1" customHeight="1" spans="1:12">
      <c r="A15" s="54" t="s">
        <v>356</v>
      </c>
      <c r="B15" s="54" t="s">
        <v>357</v>
      </c>
      <c r="C15" s="55">
        <f t="shared" si="0"/>
        <v>8.2</v>
      </c>
      <c r="D15" s="58"/>
      <c r="E15" s="58">
        <f t="shared" ref="E15:E20" si="1">E16</f>
        <v>8.2</v>
      </c>
      <c r="F15" s="59"/>
      <c r="G15" s="73"/>
      <c r="H15" s="74"/>
      <c r="I15" s="74"/>
      <c r="J15" s="72"/>
      <c r="K15" s="73"/>
      <c r="L15" s="72"/>
    </row>
    <row r="16" ht="20.1" customHeight="1" spans="1:12">
      <c r="A16" s="61">
        <v>2012999</v>
      </c>
      <c r="B16" s="54" t="s">
        <v>358</v>
      </c>
      <c r="C16" s="55">
        <f t="shared" si="0"/>
        <v>8.2</v>
      </c>
      <c r="D16" s="58"/>
      <c r="E16" s="58">
        <v>8.2</v>
      </c>
      <c r="F16" s="59"/>
      <c r="G16" s="73"/>
      <c r="H16" s="74"/>
      <c r="I16" s="74"/>
      <c r="J16" s="72"/>
      <c r="K16" s="73"/>
      <c r="L16" s="72"/>
    </row>
    <row r="17" ht="20.1" customHeight="1" spans="1:12">
      <c r="A17" s="54" t="s">
        <v>359</v>
      </c>
      <c r="B17" s="54" t="s">
        <v>360</v>
      </c>
      <c r="C17" s="55">
        <f t="shared" si="0"/>
        <v>81.57</v>
      </c>
      <c r="D17" s="58"/>
      <c r="E17" s="58">
        <f t="shared" si="1"/>
        <v>81.57</v>
      </c>
      <c r="F17" s="59"/>
      <c r="G17" s="73"/>
      <c r="H17" s="74"/>
      <c r="I17" s="74"/>
      <c r="J17" s="72"/>
      <c r="K17" s="73"/>
      <c r="L17" s="72"/>
    </row>
    <row r="18" ht="20.1" customHeight="1" spans="1:12">
      <c r="A18" s="61" t="s">
        <v>361</v>
      </c>
      <c r="B18" s="54" t="s">
        <v>350</v>
      </c>
      <c r="C18" s="55">
        <f t="shared" si="0"/>
        <v>81.57</v>
      </c>
      <c r="D18" s="58"/>
      <c r="E18" s="58">
        <v>81.57</v>
      </c>
      <c r="F18" s="59"/>
      <c r="G18" s="73"/>
      <c r="H18" s="74"/>
      <c r="I18" s="74"/>
      <c r="J18" s="72"/>
      <c r="K18" s="73"/>
      <c r="L18" s="72"/>
    </row>
    <row r="19" ht="20.1" customHeight="1" spans="1:12">
      <c r="A19" s="54" t="s">
        <v>362</v>
      </c>
      <c r="B19" s="54" t="s">
        <v>329</v>
      </c>
      <c r="C19" s="55">
        <f t="shared" si="0"/>
        <v>26.61</v>
      </c>
      <c r="D19" s="58"/>
      <c r="E19" s="58">
        <f t="shared" si="1"/>
        <v>26.61</v>
      </c>
      <c r="F19" s="59"/>
      <c r="G19" s="73"/>
      <c r="H19" s="74"/>
      <c r="I19" s="74"/>
      <c r="J19" s="72"/>
      <c r="K19" s="73"/>
      <c r="L19" s="72"/>
    </row>
    <row r="20" ht="20.1" customHeight="1" spans="1:12">
      <c r="A20" s="54" t="s">
        <v>363</v>
      </c>
      <c r="B20" s="54" t="s">
        <v>364</v>
      </c>
      <c r="C20" s="55">
        <f t="shared" si="0"/>
        <v>26.61</v>
      </c>
      <c r="D20" s="58"/>
      <c r="E20" s="58">
        <f t="shared" si="1"/>
        <v>26.61</v>
      </c>
      <c r="F20" s="59"/>
      <c r="G20" s="73"/>
      <c r="H20" s="74"/>
      <c r="I20" s="74"/>
      <c r="J20" s="72"/>
      <c r="K20" s="73"/>
      <c r="L20" s="72"/>
    </row>
    <row r="21" ht="20.1" customHeight="1" spans="1:12">
      <c r="A21" s="61" t="s">
        <v>365</v>
      </c>
      <c r="B21" s="54" t="s">
        <v>366</v>
      </c>
      <c r="C21" s="55">
        <f t="shared" si="0"/>
        <v>26.61</v>
      </c>
      <c r="D21" s="58"/>
      <c r="E21" s="58">
        <v>26.61</v>
      </c>
      <c r="F21" s="59"/>
      <c r="G21" s="73"/>
      <c r="H21" s="74"/>
      <c r="I21" s="74"/>
      <c r="J21" s="72"/>
      <c r="K21" s="73"/>
      <c r="L21" s="72"/>
    </row>
    <row r="22" ht="20.1" customHeight="1" spans="1:12">
      <c r="A22" s="54" t="s">
        <v>367</v>
      </c>
      <c r="B22" s="54" t="s">
        <v>327</v>
      </c>
      <c r="C22" s="55">
        <f t="shared" si="0"/>
        <v>640.85</v>
      </c>
      <c r="D22" s="58">
        <f>D37+D39+D32+D47</f>
        <v>83.46</v>
      </c>
      <c r="E22" s="58">
        <f>E23+E25+E27+E32+E41+E43+E45+E47</f>
        <v>557.39</v>
      </c>
      <c r="F22" s="75"/>
      <c r="G22" s="73"/>
      <c r="H22" s="74"/>
      <c r="I22" s="74"/>
      <c r="J22" s="72"/>
      <c r="K22" s="73"/>
      <c r="L22" s="72"/>
    </row>
    <row r="23" ht="20.1" customHeight="1" spans="1:12">
      <c r="A23" s="54" t="s">
        <v>368</v>
      </c>
      <c r="B23" s="54" t="s">
        <v>369</v>
      </c>
      <c r="C23" s="55">
        <f t="shared" si="0"/>
        <v>40.09</v>
      </c>
      <c r="D23" s="59"/>
      <c r="E23" s="58">
        <f>E24</f>
        <v>40.09</v>
      </c>
      <c r="F23" s="75"/>
      <c r="G23" s="73"/>
      <c r="H23" s="74"/>
      <c r="I23" s="74"/>
      <c r="J23" s="72"/>
      <c r="K23" s="73"/>
      <c r="L23" s="72"/>
    </row>
    <row r="24" ht="20.1" customHeight="1" spans="1:12">
      <c r="A24" s="61" t="s">
        <v>370</v>
      </c>
      <c r="B24" s="54" t="s">
        <v>371</v>
      </c>
      <c r="C24" s="55">
        <f t="shared" si="0"/>
        <v>40.09</v>
      </c>
      <c r="D24" s="59"/>
      <c r="E24" s="58">
        <v>40.09</v>
      </c>
      <c r="F24" s="75"/>
      <c r="G24" s="73"/>
      <c r="H24" s="74"/>
      <c r="I24" s="74"/>
      <c r="J24" s="72"/>
      <c r="K24" s="73"/>
      <c r="L24" s="72"/>
    </row>
    <row r="25" ht="20.1" customHeight="1" spans="1:12">
      <c r="A25" s="62" t="s">
        <v>372</v>
      </c>
      <c r="B25" s="54" t="s">
        <v>373</v>
      </c>
      <c r="C25" s="55">
        <f t="shared" si="0"/>
        <v>48.08</v>
      </c>
      <c r="D25" s="59"/>
      <c r="E25" s="58">
        <f>E26</f>
        <v>48.08</v>
      </c>
      <c r="F25" s="75"/>
      <c r="G25" s="73"/>
      <c r="H25" s="74"/>
      <c r="I25" s="74"/>
      <c r="J25" s="72"/>
      <c r="K25" s="73"/>
      <c r="L25" s="72"/>
    </row>
    <row r="26" ht="20.1" customHeight="1" spans="1:12">
      <c r="A26" s="61">
        <v>2080208</v>
      </c>
      <c r="B26" s="54" t="s">
        <v>373</v>
      </c>
      <c r="C26" s="55">
        <f t="shared" si="0"/>
        <v>48.08</v>
      </c>
      <c r="D26" s="59"/>
      <c r="E26" s="58">
        <v>48.08</v>
      </c>
      <c r="F26" s="75"/>
      <c r="G26" s="73"/>
      <c r="H26" s="74"/>
      <c r="I26" s="74"/>
      <c r="J26" s="72"/>
      <c r="K26" s="73"/>
      <c r="L26" s="72"/>
    </row>
    <row r="27" ht="20.1" customHeight="1" spans="1:12">
      <c r="A27" s="54" t="s">
        <v>374</v>
      </c>
      <c r="B27" s="54" t="s">
        <v>375</v>
      </c>
      <c r="C27" s="55">
        <f t="shared" si="0"/>
        <v>117.48</v>
      </c>
      <c r="D27" s="59"/>
      <c r="E27" s="58">
        <f>E28+E29+E30+E31</f>
        <v>117.48</v>
      </c>
      <c r="F27" s="75"/>
      <c r="G27" s="73"/>
      <c r="H27" s="74"/>
      <c r="I27" s="74"/>
      <c r="J27" s="72"/>
      <c r="K27" s="73"/>
      <c r="L27" s="72"/>
    </row>
    <row r="28" ht="20.1" customHeight="1" spans="1:12">
      <c r="A28" s="54">
        <v>2080501</v>
      </c>
      <c r="B28" s="54" t="s">
        <v>376</v>
      </c>
      <c r="C28" s="55">
        <f t="shared" si="0"/>
        <v>33.13</v>
      </c>
      <c r="D28" s="59"/>
      <c r="E28" s="58">
        <v>33.13</v>
      </c>
      <c r="F28" s="75"/>
      <c r="G28" s="73"/>
      <c r="H28" s="74"/>
      <c r="I28" s="74"/>
      <c r="J28" s="72"/>
      <c r="K28" s="73"/>
      <c r="L28" s="72"/>
    </row>
    <row r="29" ht="20.1" customHeight="1" spans="1:12">
      <c r="A29" s="54">
        <v>2080502</v>
      </c>
      <c r="B29" s="54" t="s">
        <v>377</v>
      </c>
      <c r="C29" s="55">
        <f t="shared" si="0"/>
        <v>3.51</v>
      </c>
      <c r="D29" s="59"/>
      <c r="E29" s="58">
        <v>3.51</v>
      </c>
      <c r="F29" s="75"/>
      <c r="G29" s="73"/>
      <c r="H29" s="74"/>
      <c r="I29" s="74"/>
      <c r="J29" s="72"/>
      <c r="K29" s="73"/>
      <c r="L29" s="72"/>
    </row>
    <row r="30" ht="20.1" customHeight="1" spans="1:12">
      <c r="A30" s="61" t="s">
        <v>378</v>
      </c>
      <c r="B30" s="54" t="s">
        <v>379</v>
      </c>
      <c r="C30" s="55">
        <f t="shared" si="0"/>
        <v>53.89</v>
      </c>
      <c r="D30" s="59"/>
      <c r="E30" s="58">
        <v>53.89</v>
      </c>
      <c r="F30" s="75"/>
      <c r="G30" s="73"/>
      <c r="H30" s="74"/>
      <c r="I30" s="74"/>
      <c r="J30" s="72"/>
      <c r="K30" s="73"/>
      <c r="L30" s="72"/>
    </row>
    <row r="31" ht="20.1" customHeight="1" spans="1:12">
      <c r="A31" s="61" t="s">
        <v>380</v>
      </c>
      <c r="B31" s="54" t="s">
        <v>381</v>
      </c>
      <c r="C31" s="55">
        <f t="shared" si="0"/>
        <v>26.95</v>
      </c>
      <c r="D31" s="59"/>
      <c r="E31" s="58">
        <v>26.95</v>
      </c>
      <c r="F31" s="75"/>
      <c r="G31" s="73"/>
      <c r="H31" s="74"/>
      <c r="I31" s="74"/>
      <c r="J31" s="72"/>
      <c r="K31" s="73"/>
      <c r="L31" s="72"/>
    </row>
    <row r="32" ht="20.1" customHeight="1" spans="1:12">
      <c r="A32" s="54" t="s">
        <v>382</v>
      </c>
      <c r="B32" s="54" t="s">
        <v>383</v>
      </c>
      <c r="C32" s="55">
        <f t="shared" si="0"/>
        <v>160.97</v>
      </c>
      <c r="D32" s="58">
        <f>D35</f>
        <v>21.01</v>
      </c>
      <c r="E32" s="58">
        <f>E33+E34+E35+E36</f>
        <v>139.96</v>
      </c>
      <c r="F32" s="75"/>
      <c r="G32" s="73"/>
      <c r="H32" s="74"/>
      <c r="I32" s="74"/>
      <c r="J32" s="72"/>
      <c r="K32" s="73"/>
      <c r="L32" s="72"/>
    </row>
    <row r="33" ht="20.1" customHeight="1" spans="1:12">
      <c r="A33" s="61" t="s">
        <v>384</v>
      </c>
      <c r="B33" s="54" t="s">
        <v>385</v>
      </c>
      <c r="C33" s="55">
        <f t="shared" si="0"/>
        <v>8.47</v>
      </c>
      <c r="D33" s="59"/>
      <c r="E33" s="58">
        <v>8.47</v>
      </c>
      <c r="F33" s="75"/>
      <c r="G33" s="73"/>
      <c r="H33" s="74"/>
      <c r="I33" s="74"/>
      <c r="J33" s="72"/>
      <c r="K33" s="73"/>
      <c r="L33" s="72"/>
    </row>
    <row r="34" ht="20.1" customHeight="1" spans="1:12">
      <c r="A34" s="61" t="s">
        <v>386</v>
      </c>
      <c r="B34" s="54" t="s">
        <v>387</v>
      </c>
      <c r="C34" s="55">
        <f t="shared" si="0"/>
        <v>1.67</v>
      </c>
      <c r="D34" s="59"/>
      <c r="E34" s="58">
        <v>1.67</v>
      </c>
      <c r="F34" s="75"/>
      <c r="G34" s="73"/>
      <c r="H34" s="74"/>
      <c r="I34" s="74"/>
      <c r="J34" s="72"/>
      <c r="K34" s="73"/>
      <c r="L34" s="72"/>
    </row>
    <row r="35" ht="20.1" customHeight="1" spans="1:12">
      <c r="A35" s="61" t="s">
        <v>388</v>
      </c>
      <c r="B35" s="54" t="s">
        <v>389</v>
      </c>
      <c r="C35" s="55">
        <f t="shared" si="0"/>
        <v>141.23</v>
      </c>
      <c r="D35" s="58">
        <v>21.01</v>
      </c>
      <c r="E35" s="58">
        <v>120.22</v>
      </c>
      <c r="F35" s="75"/>
      <c r="G35" s="73"/>
      <c r="H35" s="74"/>
      <c r="I35" s="74"/>
      <c r="J35" s="72"/>
      <c r="K35" s="73"/>
      <c r="L35" s="72"/>
    </row>
    <row r="36" ht="20.1" customHeight="1" spans="1:12">
      <c r="A36" s="61" t="s">
        <v>390</v>
      </c>
      <c r="B36" s="54" t="s">
        <v>391</v>
      </c>
      <c r="C36" s="55">
        <f t="shared" si="0"/>
        <v>9.6</v>
      </c>
      <c r="D36" s="59"/>
      <c r="E36" s="58">
        <v>9.6</v>
      </c>
      <c r="F36" s="75"/>
      <c r="G36" s="73"/>
      <c r="H36" s="74"/>
      <c r="I36" s="74"/>
      <c r="J36" s="72"/>
      <c r="K36" s="73"/>
      <c r="L36" s="72"/>
    </row>
    <row r="37" ht="20.1" customHeight="1" spans="1:12">
      <c r="A37" s="62" t="s">
        <v>530</v>
      </c>
      <c r="B37" s="54" t="s">
        <v>531</v>
      </c>
      <c r="C37" s="55">
        <f t="shared" si="0"/>
        <v>14.1</v>
      </c>
      <c r="D37" s="58">
        <f>D38</f>
        <v>14.1</v>
      </c>
      <c r="E37" s="58"/>
      <c r="F37" s="75"/>
      <c r="G37" s="73"/>
      <c r="H37" s="74"/>
      <c r="I37" s="74"/>
      <c r="J37" s="72"/>
      <c r="K37" s="73"/>
      <c r="L37" s="72"/>
    </row>
    <row r="38" ht="20.1" customHeight="1" spans="1:12">
      <c r="A38" s="63">
        <v>2081902</v>
      </c>
      <c r="B38" s="54" t="s">
        <v>532</v>
      </c>
      <c r="C38" s="55">
        <f t="shared" si="0"/>
        <v>14.1</v>
      </c>
      <c r="D38" s="58">
        <v>14.1</v>
      </c>
      <c r="E38" s="58"/>
      <c r="F38" s="75"/>
      <c r="G38" s="73"/>
      <c r="H38" s="74"/>
      <c r="I38" s="74"/>
      <c r="J38" s="72"/>
      <c r="K38" s="73"/>
      <c r="L38" s="72"/>
    </row>
    <row r="39" ht="20.1" customHeight="1" spans="1:12">
      <c r="A39" s="62" t="s">
        <v>533</v>
      </c>
      <c r="B39" s="54" t="s">
        <v>534</v>
      </c>
      <c r="C39" s="55">
        <f t="shared" si="0"/>
        <v>43.35</v>
      </c>
      <c r="D39" s="58">
        <v>43.35</v>
      </c>
      <c r="E39" s="58"/>
      <c r="F39" s="75"/>
      <c r="G39" s="73"/>
      <c r="H39" s="74"/>
      <c r="I39" s="74"/>
      <c r="J39" s="72"/>
      <c r="K39" s="73"/>
      <c r="L39" s="72"/>
    </row>
    <row r="40" ht="20.1" customHeight="1" spans="1:12">
      <c r="A40" s="63" t="s">
        <v>535</v>
      </c>
      <c r="B40" s="54" t="s">
        <v>536</v>
      </c>
      <c r="C40" s="55">
        <f t="shared" si="0"/>
        <v>43.35</v>
      </c>
      <c r="D40" s="58">
        <v>43.35</v>
      </c>
      <c r="E40" s="58"/>
      <c r="F40" s="75"/>
      <c r="G40" s="73"/>
      <c r="H40" s="74"/>
      <c r="I40" s="74"/>
      <c r="J40" s="72"/>
      <c r="K40" s="73"/>
      <c r="L40" s="72"/>
    </row>
    <row r="41" ht="20.1" customHeight="1" spans="1:12">
      <c r="A41" s="54" t="s">
        <v>392</v>
      </c>
      <c r="B41" s="54" t="s">
        <v>393</v>
      </c>
      <c r="C41" s="55">
        <f t="shared" ref="C41:C67" si="2">D41+E41</f>
        <v>175.53</v>
      </c>
      <c r="D41" s="59"/>
      <c r="E41" s="58">
        <f t="shared" ref="E41:E45" si="3">E42</f>
        <v>175.53</v>
      </c>
      <c r="F41" s="75"/>
      <c r="G41" s="73"/>
      <c r="H41" s="74"/>
      <c r="I41" s="74"/>
      <c r="J41" s="72"/>
      <c r="K41" s="73"/>
      <c r="L41" s="72"/>
    </row>
    <row r="42" ht="20.1" customHeight="1" spans="1:12">
      <c r="A42" s="61" t="s">
        <v>394</v>
      </c>
      <c r="B42" s="54" t="s">
        <v>395</v>
      </c>
      <c r="C42" s="55">
        <f t="shared" si="2"/>
        <v>175.53</v>
      </c>
      <c r="D42" s="59"/>
      <c r="E42" s="58">
        <v>175.53</v>
      </c>
      <c r="F42" s="75"/>
      <c r="G42" s="73"/>
      <c r="H42" s="74"/>
      <c r="I42" s="74"/>
      <c r="J42" s="72"/>
      <c r="K42" s="73"/>
      <c r="L42" s="72"/>
    </row>
    <row r="43" ht="20.1" customHeight="1" spans="1:12">
      <c r="A43" s="54" t="s">
        <v>396</v>
      </c>
      <c r="B43" s="54" t="s">
        <v>397</v>
      </c>
      <c r="C43" s="55">
        <f t="shared" si="2"/>
        <v>2.22</v>
      </c>
      <c r="D43" s="59"/>
      <c r="E43" s="58">
        <f t="shared" si="3"/>
        <v>2.22</v>
      </c>
      <c r="F43" s="75"/>
      <c r="G43" s="73"/>
      <c r="H43" s="74"/>
      <c r="I43" s="74"/>
      <c r="J43" s="72"/>
      <c r="K43" s="73"/>
      <c r="L43" s="72"/>
    </row>
    <row r="44" ht="20.1" customHeight="1" spans="1:12">
      <c r="A44" s="61" t="s">
        <v>398</v>
      </c>
      <c r="B44" s="54" t="s">
        <v>399</v>
      </c>
      <c r="C44" s="55">
        <f t="shared" si="2"/>
        <v>2.22</v>
      </c>
      <c r="D44" s="59"/>
      <c r="E44" s="58">
        <v>2.22</v>
      </c>
      <c r="F44" s="75"/>
      <c r="G44" s="73"/>
      <c r="H44" s="74"/>
      <c r="I44" s="74"/>
      <c r="J44" s="72"/>
      <c r="K44" s="73"/>
      <c r="L44" s="72"/>
    </row>
    <row r="45" ht="20.1" customHeight="1" spans="1:12">
      <c r="A45" s="62" t="s">
        <v>400</v>
      </c>
      <c r="B45" s="54" t="s">
        <v>401</v>
      </c>
      <c r="C45" s="55">
        <f t="shared" si="2"/>
        <v>29.03</v>
      </c>
      <c r="D45" s="59"/>
      <c r="E45" s="58">
        <f t="shared" si="3"/>
        <v>29.03</v>
      </c>
      <c r="F45" s="75"/>
      <c r="G45" s="73"/>
      <c r="H45" s="74"/>
      <c r="I45" s="74"/>
      <c r="J45" s="72"/>
      <c r="K45" s="73"/>
      <c r="L45" s="72"/>
    </row>
    <row r="46" ht="20.1" customHeight="1" spans="1:12">
      <c r="A46" s="61">
        <v>2082850</v>
      </c>
      <c r="B46" s="54" t="s">
        <v>402</v>
      </c>
      <c r="C46" s="55">
        <f t="shared" si="2"/>
        <v>29.03</v>
      </c>
      <c r="D46" s="59"/>
      <c r="E46" s="58">
        <v>29.03</v>
      </c>
      <c r="F46" s="75"/>
      <c r="G46" s="73"/>
      <c r="H46" s="74"/>
      <c r="I46" s="74"/>
      <c r="J46" s="72"/>
      <c r="K46" s="73"/>
      <c r="L46" s="72"/>
    </row>
    <row r="47" ht="20.1" customHeight="1" spans="1:12">
      <c r="A47" s="64" t="s">
        <v>403</v>
      </c>
      <c r="B47" s="54" t="s">
        <v>404</v>
      </c>
      <c r="C47" s="55">
        <f t="shared" si="2"/>
        <v>10</v>
      </c>
      <c r="D47" s="58">
        <v>5</v>
      </c>
      <c r="E47" s="58">
        <f>E48</f>
        <v>5</v>
      </c>
      <c r="F47" s="75"/>
      <c r="G47" s="73"/>
      <c r="H47" s="74"/>
      <c r="I47" s="74"/>
      <c r="J47" s="72"/>
      <c r="K47" s="73"/>
      <c r="L47" s="72"/>
    </row>
    <row r="48" ht="20.1" customHeight="1" spans="1:12">
      <c r="A48" s="61">
        <v>2089901</v>
      </c>
      <c r="B48" s="54" t="s">
        <v>404</v>
      </c>
      <c r="C48" s="55">
        <f t="shared" si="2"/>
        <v>10</v>
      </c>
      <c r="D48" s="58">
        <v>5</v>
      </c>
      <c r="E48" s="58">
        <v>5</v>
      </c>
      <c r="F48" s="75"/>
      <c r="G48" s="73"/>
      <c r="H48" s="74"/>
      <c r="I48" s="74"/>
      <c r="J48" s="72"/>
      <c r="K48" s="73"/>
      <c r="L48" s="72"/>
    </row>
    <row r="49" ht="20.1" customHeight="1" spans="1:12">
      <c r="A49" s="54" t="s">
        <v>405</v>
      </c>
      <c r="B49" s="54" t="s">
        <v>331</v>
      </c>
      <c r="C49" s="55">
        <f t="shared" si="2"/>
        <v>32</v>
      </c>
      <c r="D49" s="59"/>
      <c r="E49" s="58">
        <f>E50</f>
        <v>32</v>
      </c>
      <c r="F49" s="75"/>
      <c r="G49" s="73"/>
      <c r="H49" s="74"/>
      <c r="I49" s="74"/>
      <c r="J49" s="72"/>
      <c r="K49" s="73"/>
      <c r="L49" s="72"/>
    </row>
    <row r="50" ht="20.1" customHeight="1" spans="1:12">
      <c r="A50" s="54" t="s">
        <v>406</v>
      </c>
      <c r="B50" s="54" t="s">
        <v>407</v>
      </c>
      <c r="C50" s="55">
        <f t="shared" si="2"/>
        <v>32</v>
      </c>
      <c r="D50" s="59"/>
      <c r="E50" s="58">
        <f>E51+E52</f>
        <v>32</v>
      </c>
      <c r="F50" s="75"/>
      <c r="G50" s="73"/>
      <c r="H50" s="74"/>
      <c r="I50" s="74"/>
      <c r="J50" s="72"/>
      <c r="K50" s="73"/>
      <c r="L50" s="72"/>
    </row>
    <row r="51" ht="20.1" customHeight="1" spans="1:12">
      <c r="A51" s="61" t="s">
        <v>408</v>
      </c>
      <c r="B51" s="54" t="s">
        <v>409</v>
      </c>
      <c r="C51" s="55">
        <f t="shared" si="2"/>
        <v>21.51</v>
      </c>
      <c r="D51" s="59"/>
      <c r="E51" s="58">
        <v>21.51</v>
      </c>
      <c r="F51" s="75"/>
      <c r="G51" s="73"/>
      <c r="H51" s="74"/>
      <c r="I51" s="74"/>
      <c r="J51" s="72"/>
      <c r="K51" s="73"/>
      <c r="L51" s="72"/>
    </row>
    <row r="52" ht="20.1" customHeight="1" spans="1:12">
      <c r="A52" s="61" t="s">
        <v>410</v>
      </c>
      <c r="B52" s="54" t="s">
        <v>411</v>
      </c>
      <c r="C52" s="55">
        <f t="shared" si="2"/>
        <v>10.49</v>
      </c>
      <c r="D52" s="59"/>
      <c r="E52" s="58">
        <v>10.49</v>
      </c>
      <c r="F52" s="75"/>
      <c r="G52" s="73"/>
      <c r="H52" s="74"/>
      <c r="I52" s="74"/>
      <c r="J52" s="72"/>
      <c r="K52" s="73"/>
      <c r="L52" s="72"/>
    </row>
    <row r="53" ht="20.1" customHeight="1" spans="1:12">
      <c r="A53" s="54" t="s">
        <v>412</v>
      </c>
      <c r="B53" s="54" t="s">
        <v>332</v>
      </c>
      <c r="C53" s="55">
        <f t="shared" si="2"/>
        <v>1605.2</v>
      </c>
      <c r="D53" s="58">
        <f>D54+D58+D62</f>
        <v>1228.9</v>
      </c>
      <c r="E53" s="58">
        <f>E54+E62</f>
        <v>376.3</v>
      </c>
      <c r="F53" s="75"/>
      <c r="G53" s="73"/>
      <c r="H53" s="74"/>
      <c r="I53" s="74"/>
      <c r="J53" s="72"/>
      <c r="K53" s="73"/>
      <c r="L53" s="72"/>
    </row>
    <row r="54" ht="20.1" customHeight="1" spans="1:12">
      <c r="A54" s="54" t="s">
        <v>413</v>
      </c>
      <c r="B54" s="54" t="s">
        <v>414</v>
      </c>
      <c r="C54" s="55">
        <f t="shared" si="2"/>
        <v>115.5</v>
      </c>
      <c r="D54" s="58">
        <f>D55+D56+D57</f>
        <v>0.65</v>
      </c>
      <c r="E54" s="58">
        <f>E55+E57</f>
        <v>114.85</v>
      </c>
      <c r="F54" s="75"/>
      <c r="G54" s="73"/>
      <c r="H54" s="74"/>
      <c r="I54" s="74"/>
      <c r="J54" s="72"/>
      <c r="K54" s="73"/>
      <c r="L54" s="72"/>
    </row>
    <row r="55" ht="20.1" customHeight="1" spans="1:12">
      <c r="A55" s="61" t="s">
        <v>415</v>
      </c>
      <c r="B55" s="54" t="s">
        <v>416</v>
      </c>
      <c r="C55" s="55">
        <f t="shared" si="2"/>
        <v>89.9</v>
      </c>
      <c r="D55" s="59"/>
      <c r="E55" s="58">
        <v>89.9</v>
      </c>
      <c r="F55" s="75"/>
      <c r="G55" s="73"/>
      <c r="H55" s="74"/>
      <c r="I55" s="74"/>
      <c r="J55" s="72"/>
      <c r="K55" s="73"/>
      <c r="L55" s="72"/>
    </row>
    <row r="56" ht="20.1" customHeight="1" spans="1:12">
      <c r="A56" s="61">
        <v>2130142</v>
      </c>
      <c r="B56" s="54" t="s">
        <v>537</v>
      </c>
      <c r="C56" s="55">
        <f t="shared" si="2"/>
        <v>0.65</v>
      </c>
      <c r="D56" s="58">
        <v>0.65</v>
      </c>
      <c r="E56" s="58"/>
      <c r="F56" s="75"/>
      <c r="G56" s="73"/>
      <c r="H56" s="74"/>
      <c r="I56" s="74"/>
      <c r="J56" s="72"/>
      <c r="K56" s="73"/>
      <c r="L56" s="72"/>
    </row>
    <row r="57" ht="20.1" customHeight="1" spans="1:12">
      <c r="A57" s="61" t="s">
        <v>417</v>
      </c>
      <c r="B57" s="54" t="s">
        <v>418</v>
      </c>
      <c r="C57" s="55">
        <f t="shared" si="2"/>
        <v>24.95</v>
      </c>
      <c r="D57" s="59"/>
      <c r="E57" s="58">
        <v>24.95</v>
      </c>
      <c r="F57" s="75"/>
      <c r="G57" s="73"/>
      <c r="H57" s="74"/>
      <c r="I57" s="74"/>
      <c r="J57" s="72"/>
      <c r="K57" s="73"/>
      <c r="L57" s="72"/>
    </row>
    <row r="58" ht="20.1" customHeight="1" spans="1:12">
      <c r="A58" s="62" t="s">
        <v>538</v>
      </c>
      <c r="B58" s="54" t="s">
        <v>539</v>
      </c>
      <c r="C58" s="55">
        <f t="shared" si="2"/>
        <v>998.31</v>
      </c>
      <c r="D58" s="58">
        <f>D59+D60+D61</f>
        <v>998.31</v>
      </c>
      <c r="E58" s="58"/>
      <c r="F58" s="75"/>
      <c r="G58" s="73"/>
      <c r="H58" s="74"/>
      <c r="I58" s="74"/>
      <c r="J58" s="72"/>
      <c r="K58" s="73"/>
      <c r="L58" s="72"/>
    </row>
    <row r="59" ht="20.1" customHeight="1" spans="1:12">
      <c r="A59" s="61">
        <v>2130504</v>
      </c>
      <c r="B59" s="54" t="s">
        <v>540</v>
      </c>
      <c r="C59" s="55">
        <f t="shared" si="2"/>
        <v>936.04</v>
      </c>
      <c r="D59" s="58">
        <v>936.04</v>
      </c>
      <c r="E59" s="58"/>
      <c r="F59" s="75"/>
      <c r="G59" s="73"/>
      <c r="H59" s="74"/>
      <c r="I59" s="74"/>
      <c r="J59" s="72"/>
      <c r="K59" s="73"/>
      <c r="L59" s="72"/>
    </row>
    <row r="60" ht="20.1" customHeight="1" spans="1:12">
      <c r="A60" s="61">
        <v>2130505</v>
      </c>
      <c r="B60" s="54" t="s">
        <v>541</v>
      </c>
      <c r="C60" s="55">
        <f t="shared" si="2"/>
        <v>11.03</v>
      </c>
      <c r="D60" s="58">
        <v>11.03</v>
      </c>
      <c r="E60" s="58"/>
      <c r="F60" s="75"/>
      <c r="G60" s="73"/>
      <c r="H60" s="74"/>
      <c r="I60" s="74"/>
      <c r="J60" s="72"/>
      <c r="K60" s="73"/>
      <c r="L60" s="72"/>
    </row>
    <row r="61" ht="20.1" customHeight="1" spans="1:12">
      <c r="A61" s="61">
        <v>2130599</v>
      </c>
      <c r="B61" s="54" t="s">
        <v>542</v>
      </c>
      <c r="C61" s="55">
        <f t="shared" si="2"/>
        <v>51.24</v>
      </c>
      <c r="D61" s="58">
        <v>51.24</v>
      </c>
      <c r="E61" s="58"/>
      <c r="F61" s="75"/>
      <c r="G61" s="73"/>
      <c r="H61" s="74"/>
      <c r="I61" s="74"/>
      <c r="J61" s="72"/>
      <c r="K61" s="73"/>
      <c r="L61" s="72"/>
    </row>
    <row r="62" ht="20.1" customHeight="1" spans="1:12">
      <c r="A62" s="54" t="s">
        <v>419</v>
      </c>
      <c r="B62" s="54" t="s">
        <v>420</v>
      </c>
      <c r="C62" s="55">
        <f t="shared" si="2"/>
        <v>491.39</v>
      </c>
      <c r="D62" s="58">
        <f>D63+D64</f>
        <v>229.94</v>
      </c>
      <c r="E62" s="58">
        <f>E64</f>
        <v>261.45</v>
      </c>
      <c r="F62" s="75"/>
      <c r="G62" s="73"/>
      <c r="H62" s="74"/>
      <c r="I62" s="74"/>
      <c r="J62" s="72"/>
      <c r="K62" s="73"/>
      <c r="L62" s="72"/>
    </row>
    <row r="63" ht="20.1" customHeight="1" spans="1:12">
      <c r="A63" s="54">
        <v>2130701</v>
      </c>
      <c r="B63" s="54" t="s">
        <v>543</v>
      </c>
      <c r="C63" s="55">
        <f t="shared" si="2"/>
        <v>102</v>
      </c>
      <c r="D63" s="58">
        <v>102</v>
      </c>
      <c r="E63" s="58"/>
      <c r="F63" s="75"/>
      <c r="G63" s="73"/>
      <c r="H63" s="74"/>
      <c r="I63" s="74"/>
      <c r="J63" s="72"/>
      <c r="K63" s="73"/>
      <c r="L63" s="72"/>
    </row>
    <row r="64" ht="20.1" customHeight="1" spans="1:12">
      <c r="A64" s="54">
        <v>2130705</v>
      </c>
      <c r="B64" s="54" t="s">
        <v>422</v>
      </c>
      <c r="C64" s="55">
        <f t="shared" si="2"/>
        <v>389.39</v>
      </c>
      <c r="D64" s="58">
        <v>127.94</v>
      </c>
      <c r="E64" s="58">
        <v>261.45</v>
      </c>
      <c r="F64" s="75"/>
      <c r="G64" s="73"/>
      <c r="H64" s="74"/>
      <c r="I64" s="74"/>
      <c r="J64" s="72"/>
      <c r="K64" s="73"/>
      <c r="L64" s="72"/>
    </row>
    <row r="65" ht="20.1" customHeight="1" spans="1:12">
      <c r="A65" s="54" t="s">
        <v>423</v>
      </c>
      <c r="B65" s="54" t="s">
        <v>333</v>
      </c>
      <c r="C65" s="55">
        <f t="shared" si="2"/>
        <v>40.42</v>
      </c>
      <c r="D65" s="58"/>
      <c r="E65" s="58">
        <f>E66</f>
        <v>40.42</v>
      </c>
      <c r="F65" s="75"/>
      <c r="G65" s="73"/>
      <c r="H65" s="74"/>
      <c r="I65" s="74"/>
      <c r="J65" s="72"/>
      <c r="K65" s="73"/>
      <c r="L65" s="72"/>
    </row>
    <row r="66" ht="20.1" customHeight="1" spans="1:12">
      <c r="A66" s="54" t="s">
        <v>424</v>
      </c>
      <c r="B66" s="54" t="s">
        <v>425</v>
      </c>
      <c r="C66" s="55">
        <f t="shared" si="2"/>
        <v>40.42</v>
      </c>
      <c r="D66" s="58"/>
      <c r="E66" s="58">
        <f>E67</f>
        <v>40.42</v>
      </c>
      <c r="F66" s="75"/>
      <c r="G66" s="73"/>
      <c r="H66" s="74"/>
      <c r="I66" s="74"/>
      <c r="J66" s="72"/>
      <c r="K66" s="73"/>
      <c r="L66" s="72"/>
    </row>
    <row r="67" ht="20.1" customHeight="1" spans="1:12">
      <c r="A67" s="54" t="s">
        <v>426</v>
      </c>
      <c r="B67" s="54" t="s">
        <v>427</v>
      </c>
      <c r="C67" s="55">
        <f t="shared" si="2"/>
        <v>40.42</v>
      </c>
      <c r="D67" s="58"/>
      <c r="E67" s="58">
        <v>40.42</v>
      </c>
      <c r="F67" s="75"/>
      <c r="G67" s="73"/>
      <c r="H67" s="74"/>
      <c r="I67" s="74"/>
      <c r="J67" s="72"/>
      <c r="K67" s="73"/>
      <c r="L67" s="7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"/>
  <sheetViews>
    <sheetView showGridLines="0" showZeros="0" workbookViewId="0">
      <selection activeCell="F6" sqref="F6:G6"/>
    </sheetView>
  </sheetViews>
  <sheetFormatPr defaultColWidth="6.875" defaultRowHeight="12.75" customHeight="1" outlineLevelCol="7"/>
  <cols>
    <col min="1" max="1" width="17.125" style="41" customWidth="1"/>
    <col min="2" max="2" width="34.875" style="41" customWidth="1"/>
    <col min="3" max="8" width="18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544</v>
      </c>
      <c r="B1" s="40"/>
    </row>
    <row r="2" ht="27" spans="1:8">
      <c r="A2" s="43" t="s">
        <v>545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341</v>
      </c>
      <c r="B5" s="36" t="s">
        <v>342</v>
      </c>
      <c r="C5" s="36" t="s">
        <v>318</v>
      </c>
      <c r="D5" s="36" t="s">
        <v>344</v>
      </c>
      <c r="E5" s="36" t="s">
        <v>345</v>
      </c>
      <c r="F5" s="36" t="s">
        <v>546</v>
      </c>
      <c r="G5" s="36" t="s">
        <v>547</v>
      </c>
      <c r="H5" s="36" t="s">
        <v>548</v>
      </c>
    </row>
    <row r="6" customFormat="1" ht="29.25" customHeight="1" spans="1:8">
      <c r="A6" s="51" t="s">
        <v>318</v>
      </c>
      <c r="B6" s="52"/>
      <c r="C6" s="36">
        <f>C7+C18+C21+C48+C52+C64</f>
        <v>2976.21</v>
      </c>
      <c r="D6" s="36">
        <f>D7+D18+D21+D48+D52+D64</f>
        <v>1469.08</v>
      </c>
      <c r="E6" s="36">
        <f>E7+E18+E21+E48+E52+E64</f>
        <v>1507.13</v>
      </c>
      <c r="F6" s="53"/>
      <c r="G6" s="53"/>
      <c r="H6" s="53"/>
    </row>
    <row r="7" s="40" customFormat="1" ht="20.1" customHeight="1" spans="1:8">
      <c r="A7" s="54" t="s">
        <v>346</v>
      </c>
      <c r="B7" s="54" t="s">
        <v>325</v>
      </c>
      <c r="C7" s="55">
        <f t="shared" ref="C7:C56" si="0">D7+E7</f>
        <v>631.13</v>
      </c>
      <c r="D7" s="55">
        <f>D8+D11+D14+D16</f>
        <v>631.13</v>
      </c>
      <c r="E7" s="56"/>
      <c r="F7" s="57"/>
      <c r="G7" s="57"/>
      <c r="H7" s="57"/>
    </row>
    <row r="8" s="40" customFormat="1" ht="20.1" customHeight="1" spans="1:8">
      <c r="A8" s="54" t="s">
        <v>347</v>
      </c>
      <c r="B8" s="54" t="s">
        <v>348</v>
      </c>
      <c r="C8" s="55">
        <f t="shared" si="0"/>
        <v>23.32</v>
      </c>
      <c r="D8" s="58">
        <f>D9+D10</f>
        <v>23.32</v>
      </c>
      <c r="E8" s="59"/>
      <c r="F8" s="59"/>
      <c r="G8" s="59"/>
      <c r="H8" s="59"/>
    </row>
    <row r="9" s="40" customFormat="1" ht="20.1" customHeight="1" spans="1:8">
      <c r="A9" s="60" t="s">
        <v>349</v>
      </c>
      <c r="B9" s="54" t="s">
        <v>350</v>
      </c>
      <c r="C9" s="55">
        <f t="shared" si="0"/>
        <v>17.82</v>
      </c>
      <c r="D9" s="58">
        <v>17.82</v>
      </c>
      <c r="E9" s="59"/>
      <c r="F9" s="59"/>
      <c r="G9" s="59"/>
      <c r="H9" s="59"/>
    </row>
    <row r="10" s="40" customFormat="1" ht="20.1" customHeight="1" spans="1:8">
      <c r="A10" s="61">
        <v>2010108</v>
      </c>
      <c r="B10" s="54" t="s">
        <v>351</v>
      </c>
      <c r="C10" s="55">
        <f t="shared" si="0"/>
        <v>5.5</v>
      </c>
      <c r="D10" s="58">
        <v>5.5</v>
      </c>
      <c r="E10" s="59"/>
      <c r="F10" s="59"/>
      <c r="G10" s="59"/>
      <c r="H10" s="59"/>
    </row>
    <row r="11" s="40" customFormat="1" ht="20.1" customHeight="1" spans="1:8">
      <c r="A11" s="54" t="s">
        <v>352</v>
      </c>
      <c r="B11" s="54" t="s">
        <v>353</v>
      </c>
      <c r="C11" s="55">
        <f t="shared" si="0"/>
        <v>518.04</v>
      </c>
      <c r="D11" s="58">
        <f>D12+D13</f>
        <v>518.04</v>
      </c>
      <c r="E11" s="59"/>
      <c r="F11" s="59"/>
      <c r="G11" s="59"/>
      <c r="H11" s="59"/>
    </row>
    <row r="12" s="40" customFormat="1" ht="20.1" customHeight="1" spans="1:8">
      <c r="A12" s="61" t="s">
        <v>354</v>
      </c>
      <c r="B12" s="54" t="s">
        <v>350</v>
      </c>
      <c r="C12" s="55">
        <f t="shared" si="0"/>
        <v>490.75</v>
      </c>
      <c r="D12" s="58">
        <f>340.38+150.37</f>
        <v>490.75</v>
      </c>
      <c r="E12" s="59"/>
      <c r="F12" s="59"/>
      <c r="G12" s="59"/>
      <c r="H12" s="59"/>
    </row>
    <row r="13" s="40" customFormat="1" ht="20.1" customHeight="1" spans="1:8">
      <c r="A13" s="61">
        <v>2010350</v>
      </c>
      <c r="B13" s="54" t="s">
        <v>355</v>
      </c>
      <c r="C13" s="55">
        <f t="shared" si="0"/>
        <v>27.29</v>
      </c>
      <c r="D13" s="58">
        <v>27.29</v>
      </c>
      <c r="E13" s="59"/>
      <c r="F13" s="59"/>
      <c r="G13" s="59"/>
      <c r="H13" s="59"/>
    </row>
    <row r="14" s="40" customFormat="1" ht="20.1" customHeight="1" spans="1:8">
      <c r="A14" s="54" t="s">
        <v>356</v>
      </c>
      <c r="B14" s="54" t="s">
        <v>357</v>
      </c>
      <c r="C14" s="55">
        <f t="shared" si="0"/>
        <v>8.2</v>
      </c>
      <c r="D14" s="58">
        <f t="shared" ref="D14:D19" si="1">D15</f>
        <v>8.2</v>
      </c>
      <c r="E14" s="59"/>
      <c r="F14" s="59"/>
      <c r="G14" s="59"/>
      <c r="H14" s="59"/>
    </row>
    <row r="15" s="40" customFormat="1" ht="20.1" customHeight="1" spans="1:8">
      <c r="A15" s="61">
        <v>2012999</v>
      </c>
      <c r="B15" s="54" t="s">
        <v>358</v>
      </c>
      <c r="C15" s="55">
        <f t="shared" si="0"/>
        <v>8.2</v>
      </c>
      <c r="D15" s="58">
        <v>8.2</v>
      </c>
      <c r="E15" s="59"/>
      <c r="F15" s="59"/>
      <c r="G15" s="59"/>
      <c r="H15" s="59"/>
    </row>
    <row r="16" s="40" customFormat="1" ht="20.1" customHeight="1" spans="1:8">
      <c r="A16" s="54" t="s">
        <v>359</v>
      </c>
      <c r="B16" s="54" t="s">
        <v>360</v>
      </c>
      <c r="C16" s="55">
        <f t="shared" si="0"/>
        <v>81.57</v>
      </c>
      <c r="D16" s="58">
        <f t="shared" si="1"/>
        <v>81.57</v>
      </c>
      <c r="E16" s="59"/>
      <c r="F16" s="59"/>
      <c r="G16" s="59"/>
      <c r="H16" s="59"/>
    </row>
    <row r="17" s="40" customFormat="1" ht="20.1" customHeight="1" spans="1:8">
      <c r="A17" s="61" t="s">
        <v>361</v>
      </c>
      <c r="B17" s="54" t="s">
        <v>350</v>
      </c>
      <c r="C17" s="55">
        <f t="shared" si="0"/>
        <v>81.57</v>
      </c>
      <c r="D17" s="58">
        <v>81.57</v>
      </c>
      <c r="E17" s="59"/>
      <c r="F17" s="59"/>
      <c r="G17" s="59"/>
      <c r="H17" s="59"/>
    </row>
    <row r="18" s="40" customFormat="1" ht="20.1" customHeight="1" spans="1:8">
      <c r="A18" s="54" t="s">
        <v>362</v>
      </c>
      <c r="B18" s="54" t="s">
        <v>329</v>
      </c>
      <c r="C18" s="55">
        <f t="shared" si="0"/>
        <v>26.61</v>
      </c>
      <c r="D18" s="58">
        <f t="shared" si="1"/>
        <v>26.61</v>
      </c>
      <c r="E18" s="59"/>
      <c r="F18" s="59"/>
      <c r="G18" s="59"/>
      <c r="H18" s="59"/>
    </row>
    <row r="19" s="40" customFormat="1" ht="20.1" customHeight="1" spans="1:8">
      <c r="A19" s="54" t="s">
        <v>363</v>
      </c>
      <c r="B19" s="54" t="s">
        <v>364</v>
      </c>
      <c r="C19" s="55">
        <f t="shared" si="0"/>
        <v>26.61</v>
      </c>
      <c r="D19" s="58">
        <f t="shared" si="1"/>
        <v>26.61</v>
      </c>
      <c r="E19" s="59"/>
      <c r="F19" s="59"/>
      <c r="G19" s="59"/>
      <c r="H19" s="59"/>
    </row>
    <row r="20" s="40" customFormat="1" ht="20.1" customHeight="1" spans="1:8">
      <c r="A20" s="61" t="s">
        <v>365</v>
      </c>
      <c r="B20" s="54" t="s">
        <v>366</v>
      </c>
      <c r="C20" s="55">
        <f t="shared" si="0"/>
        <v>26.61</v>
      </c>
      <c r="D20" s="58">
        <v>26.61</v>
      </c>
      <c r="E20" s="59"/>
      <c r="F20" s="59"/>
      <c r="G20" s="59"/>
      <c r="H20" s="59"/>
    </row>
    <row r="21" s="40" customFormat="1" ht="20.1" customHeight="1" spans="1:8">
      <c r="A21" s="54" t="s">
        <v>367</v>
      </c>
      <c r="B21" s="54" t="s">
        <v>327</v>
      </c>
      <c r="C21" s="55">
        <f t="shared" si="0"/>
        <v>640.85</v>
      </c>
      <c r="D21" s="58">
        <f>D22+D24+D26+D31+D40+D42+D44+D46+D36+D38</f>
        <v>234.68</v>
      </c>
      <c r="E21" s="58">
        <f>E22+E24+E26+E31+E40+E42+E44+E46+E36+E38</f>
        <v>406.17</v>
      </c>
      <c r="F21" s="59"/>
      <c r="G21" s="59"/>
      <c r="H21" s="59"/>
    </row>
    <row r="22" s="40" customFormat="1" ht="20.1" customHeight="1" spans="1:8">
      <c r="A22" s="54" t="s">
        <v>368</v>
      </c>
      <c r="B22" s="54" t="s">
        <v>369</v>
      </c>
      <c r="C22" s="55">
        <f t="shared" si="0"/>
        <v>40.09</v>
      </c>
      <c r="D22" s="58">
        <f>D23</f>
        <v>40.09</v>
      </c>
      <c r="E22" s="59"/>
      <c r="F22" s="59"/>
      <c r="G22" s="59"/>
      <c r="H22" s="59"/>
    </row>
    <row r="23" s="40" customFormat="1" ht="20.1" customHeight="1" spans="1:8">
      <c r="A23" s="61" t="s">
        <v>370</v>
      </c>
      <c r="B23" s="54" t="s">
        <v>371</v>
      </c>
      <c r="C23" s="55">
        <f t="shared" si="0"/>
        <v>40.09</v>
      </c>
      <c r="D23" s="58">
        <v>40.09</v>
      </c>
      <c r="E23" s="59"/>
      <c r="F23" s="59"/>
      <c r="G23" s="59"/>
      <c r="H23" s="59"/>
    </row>
    <row r="24" s="40" customFormat="1" ht="20.1" customHeight="1" spans="1:8">
      <c r="A24" s="62" t="s">
        <v>372</v>
      </c>
      <c r="B24" s="54" t="s">
        <v>373</v>
      </c>
      <c r="C24" s="55">
        <f t="shared" si="0"/>
        <v>48.08</v>
      </c>
      <c r="D24" s="58">
        <f>D25</f>
        <v>48.08</v>
      </c>
      <c r="E24" s="59"/>
      <c r="F24" s="59"/>
      <c r="G24" s="59"/>
      <c r="H24" s="59"/>
    </row>
    <row r="25" s="40" customFormat="1" ht="20.1" customHeight="1" spans="1:8">
      <c r="A25" s="61">
        <v>2080208</v>
      </c>
      <c r="B25" s="54" t="s">
        <v>373</v>
      </c>
      <c r="C25" s="55">
        <f t="shared" si="0"/>
        <v>48.08</v>
      </c>
      <c r="D25" s="58">
        <v>48.08</v>
      </c>
      <c r="E25" s="59"/>
      <c r="F25" s="59"/>
      <c r="G25" s="59"/>
      <c r="H25" s="59"/>
    </row>
    <row r="26" s="40" customFormat="1" ht="20.1" customHeight="1" spans="1:8">
      <c r="A26" s="54" t="s">
        <v>374</v>
      </c>
      <c r="B26" s="54" t="s">
        <v>375</v>
      </c>
      <c r="C26" s="55">
        <f t="shared" si="0"/>
        <v>117.48</v>
      </c>
      <c r="D26" s="58">
        <f>D27+D28+D29+D30</f>
        <v>117.48</v>
      </c>
      <c r="E26" s="59"/>
      <c r="F26" s="59"/>
      <c r="G26" s="59"/>
      <c r="H26" s="59"/>
    </row>
    <row r="27" s="40" customFormat="1" ht="20.1" customHeight="1" spans="1:8">
      <c r="A27" s="54">
        <v>2080501</v>
      </c>
      <c r="B27" s="54" t="s">
        <v>376</v>
      </c>
      <c r="C27" s="55">
        <f t="shared" si="0"/>
        <v>33.13</v>
      </c>
      <c r="D27" s="58">
        <v>33.13</v>
      </c>
      <c r="E27" s="59"/>
      <c r="F27" s="59"/>
      <c r="G27" s="59"/>
      <c r="H27" s="59"/>
    </row>
    <row r="28" s="40" customFormat="1" ht="20.1" customHeight="1" spans="1:8">
      <c r="A28" s="54">
        <v>2080502</v>
      </c>
      <c r="B28" s="54" t="s">
        <v>377</v>
      </c>
      <c r="C28" s="55">
        <f t="shared" si="0"/>
        <v>3.51</v>
      </c>
      <c r="D28" s="58">
        <v>3.51</v>
      </c>
      <c r="E28" s="59"/>
      <c r="F28" s="59"/>
      <c r="G28" s="59"/>
      <c r="H28" s="59"/>
    </row>
    <row r="29" s="40" customFormat="1" ht="20.1" customHeight="1" spans="1:8">
      <c r="A29" s="61" t="s">
        <v>378</v>
      </c>
      <c r="B29" s="54" t="s">
        <v>379</v>
      </c>
      <c r="C29" s="55">
        <f t="shared" si="0"/>
        <v>53.89</v>
      </c>
      <c r="D29" s="58">
        <v>53.89</v>
      </c>
      <c r="E29" s="59"/>
      <c r="F29" s="59"/>
      <c r="G29" s="59"/>
      <c r="H29" s="59"/>
    </row>
    <row r="30" s="40" customFormat="1" ht="20.1" customHeight="1" spans="1:8">
      <c r="A30" s="61" t="s">
        <v>380</v>
      </c>
      <c r="B30" s="54" t="s">
        <v>381</v>
      </c>
      <c r="C30" s="55">
        <f t="shared" si="0"/>
        <v>26.95</v>
      </c>
      <c r="D30" s="58">
        <v>26.95</v>
      </c>
      <c r="E30" s="59"/>
      <c r="F30" s="59"/>
      <c r="G30" s="59"/>
      <c r="H30" s="59"/>
    </row>
    <row r="31" s="40" customFormat="1" ht="20.1" customHeight="1" spans="1:8">
      <c r="A31" s="54" t="s">
        <v>382</v>
      </c>
      <c r="B31" s="54" t="s">
        <v>383</v>
      </c>
      <c r="C31" s="55">
        <f t="shared" si="0"/>
        <v>160.97</v>
      </c>
      <c r="D31" s="58"/>
      <c r="E31" s="59">
        <v>160.97</v>
      </c>
      <c r="F31" s="59"/>
      <c r="G31" s="59"/>
      <c r="H31" s="59"/>
    </row>
    <row r="32" s="40" customFormat="1" ht="20.1" customHeight="1" spans="1:8">
      <c r="A32" s="61" t="s">
        <v>384</v>
      </c>
      <c r="B32" s="54" t="s">
        <v>385</v>
      </c>
      <c r="C32" s="55">
        <f t="shared" si="0"/>
        <v>8.47</v>
      </c>
      <c r="D32" s="58"/>
      <c r="E32" s="59">
        <v>8.47</v>
      </c>
      <c r="F32" s="59"/>
      <c r="G32" s="59"/>
      <c r="H32" s="59"/>
    </row>
    <row r="33" s="40" customFormat="1" ht="20.1" customHeight="1" spans="1:8">
      <c r="A33" s="61" t="s">
        <v>386</v>
      </c>
      <c r="B33" s="54" t="s">
        <v>387</v>
      </c>
      <c r="C33" s="55">
        <f t="shared" si="0"/>
        <v>1.67</v>
      </c>
      <c r="D33" s="58"/>
      <c r="E33" s="59">
        <v>1.67</v>
      </c>
      <c r="F33" s="59"/>
      <c r="G33" s="59"/>
      <c r="H33" s="59"/>
    </row>
    <row r="34" s="40" customFormat="1" ht="20.1" customHeight="1" spans="1:8">
      <c r="A34" s="61" t="s">
        <v>388</v>
      </c>
      <c r="B34" s="54" t="s">
        <v>389</v>
      </c>
      <c r="C34" s="55">
        <f t="shared" si="0"/>
        <v>141.23</v>
      </c>
      <c r="D34" s="58"/>
      <c r="E34" s="59">
        <v>141.23</v>
      </c>
      <c r="F34" s="59"/>
      <c r="G34" s="59"/>
      <c r="H34" s="59"/>
    </row>
    <row r="35" s="40" customFormat="1" ht="20.1" customHeight="1" spans="1:8">
      <c r="A35" s="61" t="s">
        <v>390</v>
      </c>
      <c r="B35" s="54" t="s">
        <v>391</v>
      </c>
      <c r="C35" s="55">
        <f t="shared" si="0"/>
        <v>9.6</v>
      </c>
      <c r="D35" s="58"/>
      <c r="E35" s="59">
        <v>9.6</v>
      </c>
      <c r="F35" s="59"/>
      <c r="G35" s="59"/>
      <c r="H35" s="59"/>
    </row>
    <row r="36" s="40" customFormat="1" ht="20.1" customHeight="1" spans="1:8">
      <c r="A36" s="62" t="s">
        <v>530</v>
      </c>
      <c r="B36" s="54" t="s">
        <v>531</v>
      </c>
      <c r="C36" s="55">
        <f>E36</f>
        <v>14.1</v>
      </c>
      <c r="D36" s="58"/>
      <c r="E36" s="58">
        <f>E37</f>
        <v>14.1</v>
      </c>
      <c r="F36" s="59"/>
      <c r="G36" s="59"/>
      <c r="H36" s="59"/>
    </row>
    <row r="37" s="40" customFormat="1" ht="20.1" customHeight="1" spans="1:8">
      <c r="A37" s="63">
        <v>2081902</v>
      </c>
      <c r="B37" s="54" t="s">
        <v>532</v>
      </c>
      <c r="C37" s="55">
        <f>E37</f>
        <v>14.1</v>
      </c>
      <c r="D37" s="58"/>
      <c r="E37" s="58">
        <v>14.1</v>
      </c>
      <c r="F37" s="59"/>
      <c r="G37" s="59"/>
      <c r="H37" s="59"/>
    </row>
    <row r="38" s="40" customFormat="1" ht="20.1" customHeight="1" spans="1:8">
      <c r="A38" s="62" t="s">
        <v>533</v>
      </c>
      <c r="B38" s="54" t="s">
        <v>534</v>
      </c>
      <c r="C38" s="55">
        <f>E38</f>
        <v>43.35</v>
      </c>
      <c r="D38" s="58"/>
      <c r="E38" s="58">
        <v>43.35</v>
      </c>
      <c r="F38" s="59"/>
      <c r="G38" s="59"/>
      <c r="H38" s="59"/>
    </row>
    <row r="39" s="40" customFormat="1" ht="20.1" customHeight="1" spans="1:8">
      <c r="A39" s="63" t="s">
        <v>535</v>
      </c>
      <c r="B39" s="54" t="s">
        <v>536</v>
      </c>
      <c r="C39" s="55">
        <f>E39</f>
        <v>43.35</v>
      </c>
      <c r="D39" s="58"/>
      <c r="E39" s="58">
        <v>43.35</v>
      </c>
      <c r="F39" s="59"/>
      <c r="G39" s="59"/>
      <c r="H39" s="59"/>
    </row>
    <row r="40" s="40" customFormat="1" ht="20.1" customHeight="1" spans="1:8">
      <c r="A40" s="54" t="s">
        <v>392</v>
      </c>
      <c r="B40" s="54" t="s">
        <v>393</v>
      </c>
      <c r="C40" s="55">
        <f t="shared" ref="C40:C54" si="2">D40+E40</f>
        <v>175.53</v>
      </c>
      <c r="D40" s="58"/>
      <c r="E40" s="59">
        <v>175.53</v>
      </c>
      <c r="F40" s="59"/>
      <c r="G40" s="59"/>
      <c r="H40" s="59"/>
    </row>
    <row r="41" s="40" customFormat="1" ht="20.1" customHeight="1" spans="1:8">
      <c r="A41" s="61" t="s">
        <v>394</v>
      </c>
      <c r="B41" s="54" t="s">
        <v>395</v>
      </c>
      <c r="C41" s="55">
        <f t="shared" si="2"/>
        <v>175.53</v>
      </c>
      <c r="D41" s="58"/>
      <c r="E41" s="59">
        <v>175.53</v>
      </c>
      <c r="F41" s="59"/>
      <c r="G41" s="59"/>
      <c r="H41" s="59"/>
    </row>
    <row r="42" s="40" customFormat="1" ht="20.1" customHeight="1" spans="1:8">
      <c r="A42" s="54" t="s">
        <v>396</v>
      </c>
      <c r="B42" s="54" t="s">
        <v>397</v>
      </c>
      <c r="C42" s="55">
        <f t="shared" si="2"/>
        <v>2.22</v>
      </c>
      <c r="D42" s="58"/>
      <c r="E42" s="59">
        <v>2.22</v>
      </c>
      <c r="F42" s="59"/>
      <c r="G42" s="59"/>
      <c r="H42" s="59"/>
    </row>
    <row r="43" s="40" customFormat="1" ht="20.1" customHeight="1" spans="1:8">
      <c r="A43" s="61" t="s">
        <v>398</v>
      </c>
      <c r="B43" s="54" t="s">
        <v>399</v>
      </c>
      <c r="C43" s="55">
        <f t="shared" si="2"/>
        <v>2.22</v>
      </c>
      <c r="D43" s="58"/>
      <c r="E43" s="59">
        <v>2.22</v>
      </c>
      <c r="F43" s="59"/>
      <c r="G43" s="59"/>
      <c r="H43" s="59"/>
    </row>
    <row r="44" s="40" customFormat="1" ht="20.1" customHeight="1" spans="1:8">
      <c r="A44" s="62" t="s">
        <v>400</v>
      </c>
      <c r="B44" s="54" t="s">
        <v>401</v>
      </c>
      <c r="C44" s="55">
        <f t="shared" si="2"/>
        <v>29.03</v>
      </c>
      <c r="D44" s="58">
        <f>D45</f>
        <v>29.03</v>
      </c>
      <c r="E44" s="59"/>
      <c r="F44" s="59"/>
      <c r="G44" s="59"/>
      <c r="H44" s="59"/>
    </row>
    <row r="45" s="40" customFormat="1" ht="20.1" customHeight="1" spans="1:8">
      <c r="A45" s="61">
        <v>2082850</v>
      </c>
      <c r="B45" s="54" t="s">
        <v>402</v>
      </c>
      <c r="C45" s="55">
        <f t="shared" si="2"/>
        <v>29.03</v>
      </c>
      <c r="D45" s="58">
        <v>29.03</v>
      </c>
      <c r="E45" s="59"/>
      <c r="F45" s="59"/>
      <c r="G45" s="59"/>
      <c r="H45" s="59"/>
    </row>
    <row r="46" s="40" customFormat="1" ht="20.1" customHeight="1" spans="1:8">
      <c r="A46" s="64" t="s">
        <v>403</v>
      </c>
      <c r="B46" s="54" t="s">
        <v>404</v>
      </c>
      <c r="C46" s="55">
        <f t="shared" si="2"/>
        <v>10</v>
      </c>
      <c r="D46" s="58"/>
      <c r="E46" s="59">
        <v>10</v>
      </c>
      <c r="F46" s="59"/>
      <c r="G46" s="59"/>
      <c r="H46" s="59"/>
    </row>
    <row r="47" s="40" customFormat="1" ht="20.1" customHeight="1" spans="1:8">
      <c r="A47" s="61">
        <v>2089901</v>
      </c>
      <c r="B47" s="54" t="s">
        <v>404</v>
      </c>
      <c r="C47" s="55">
        <f t="shared" si="2"/>
        <v>10</v>
      </c>
      <c r="D47" s="58"/>
      <c r="E47" s="59">
        <v>10</v>
      </c>
      <c r="F47" s="59"/>
      <c r="G47" s="59"/>
      <c r="H47" s="59"/>
    </row>
    <row r="48" s="40" customFormat="1" ht="20.1" customHeight="1" spans="1:8">
      <c r="A48" s="54" t="s">
        <v>405</v>
      </c>
      <c r="B48" s="54" t="s">
        <v>331</v>
      </c>
      <c r="C48" s="55">
        <f t="shared" si="2"/>
        <v>32</v>
      </c>
      <c r="D48" s="58">
        <f>D49</f>
        <v>32</v>
      </c>
      <c r="E48" s="59"/>
      <c r="F48" s="59"/>
      <c r="G48" s="59"/>
      <c r="H48" s="59"/>
    </row>
    <row r="49" s="40" customFormat="1" ht="20.1" customHeight="1" spans="1:8">
      <c r="A49" s="54" t="s">
        <v>406</v>
      </c>
      <c r="B49" s="54" t="s">
        <v>407</v>
      </c>
      <c r="C49" s="55">
        <f t="shared" si="2"/>
        <v>32</v>
      </c>
      <c r="D49" s="58">
        <f>D50+D51</f>
        <v>32</v>
      </c>
      <c r="E49" s="59"/>
      <c r="F49" s="59"/>
      <c r="G49" s="59"/>
      <c r="H49" s="59"/>
    </row>
    <row r="50" s="40" customFormat="1" ht="20.1" customHeight="1" spans="1:8">
      <c r="A50" s="61" t="s">
        <v>408</v>
      </c>
      <c r="B50" s="54" t="s">
        <v>409</v>
      </c>
      <c r="C50" s="55">
        <f t="shared" si="2"/>
        <v>21.51</v>
      </c>
      <c r="D50" s="58">
        <v>21.51</v>
      </c>
      <c r="E50" s="59"/>
      <c r="F50" s="59"/>
      <c r="G50" s="59"/>
      <c r="H50" s="59"/>
    </row>
    <row r="51" s="40" customFormat="1" ht="20.1" customHeight="1" spans="1:8">
      <c r="A51" s="61" t="s">
        <v>410</v>
      </c>
      <c r="B51" s="54" t="s">
        <v>411</v>
      </c>
      <c r="C51" s="55">
        <f t="shared" si="2"/>
        <v>10.49</v>
      </c>
      <c r="D51" s="58">
        <v>10.49</v>
      </c>
      <c r="E51" s="59"/>
      <c r="F51" s="59"/>
      <c r="G51" s="59"/>
      <c r="H51" s="59"/>
    </row>
    <row r="52" s="40" customFormat="1" ht="20.1" customHeight="1" spans="1:8">
      <c r="A52" s="54" t="s">
        <v>412</v>
      </c>
      <c r="B52" s="54" t="s">
        <v>332</v>
      </c>
      <c r="C52" s="55">
        <f t="shared" si="2"/>
        <v>1605.2</v>
      </c>
      <c r="D52" s="58">
        <f>D53+D61</f>
        <v>504.24</v>
      </c>
      <c r="E52" s="58">
        <f>E53+E57+E61</f>
        <v>1100.96</v>
      </c>
      <c r="F52" s="59"/>
      <c r="G52" s="59"/>
      <c r="H52" s="59"/>
    </row>
    <row r="53" s="40" customFormat="1" ht="20.1" customHeight="1" spans="1:8">
      <c r="A53" s="54" t="s">
        <v>413</v>
      </c>
      <c r="B53" s="54" t="s">
        <v>414</v>
      </c>
      <c r="C53" s="55">
        <f t="shared" si="2"/>
        <v>115.5</v>
      </c>
      <c r="D53" s="58">
        <f>D54+D56</f>
        <v>114.85</v>
      </c>
      <c r="E53" s="58">
        <f>E54+E55+E56</f>
        <v>0.65</v>
      </c>
      <c r="F53" s="59"/>
      <c r="G53" s="59"/>
      <c r="H53" s="59"/>
    </row>
    <row r="54" s="40" customFormat="1" ht="20.1" customHeight="1" spans="1:8">
      <c r="A54" s="61" t="s">
        <v>415</v>
      </c>
      <c r="B54" s="54" t="s">
        <v>416</v>
      </c>
      <c r="C54" s="55">
        <f t="shared" si="2"/>
        <v>89.9</v>
      </c>
      <c r="D54" s="58">
        <v>89.9</v>
      </c>
      <c r="E54" s="59"/>
      <c r="F54" s="59"/>
      <c r="G54" s="59"/>
      <c r="H54" s="59"/>
    </row>
    <row r="55" s="40" customFormat="1" ht="20.1" customHeight="1" spans="1:8">
      <c r="A55" s="61">
        <v>2130142</v>
      </c>
      <c r="B55" s="54" t="s">
        <v>537</v>
      </c>
      <c r="C55" s="55">
        <f>E55</f>
        <v>0.65</v>
      </c>
      <c r="D55" s="58"/>
      <c r="E55" s="58">
        <v>0.65</v>
      </c>
      <c r="F55" s="59"/>
      <c r="G55" s="59"/>
      <c r="H55" s="59"/>
    </row>
    <row r="56" s="40" customFormat="1" ht="20.1" customHeight="1" spans="1:8">
      <c r="A56" s="61" t="s">
        <v>417</v>
      </c>
      <c r="B56" s="54" t="s">
        <v>418</v>
      </c>
      <c r="C56" s="55">
        <f t="shared" ref="C56:C66" si="3">D56+E56</f>
        <v>24.95</v>
      </c>
      <c r="D56" s="58">
        <v>24.95</v>
      </c>
      <c r="E56" s="59"/>
      <c r="F56" s="59"/>
      <c r="G56" s="59"/>
      <c r="H56" s="59"/>
    </row>
    <row r="57" s="40" customFormat="1" ht="20.1" customHeight="1" spans="1:8">
      <c r="A57" s="62" t="s">
        <v>538</v>
      </c>
      <c r="B57" s="54" t="s">
        <v>539</v>
      </c>
      <c r="C57" s="55">
        <f t="shared" si="3"/>
        <v>998.31</v>
      </c>
      <c r="D57" s="58"/>
      <c r="E57" s="58">
        <f>E58+E59+E60</f>
        <v>998.31</v>
      </c>
      <c r="F57" s="59"/>
      <c r="G57" s="59"/>
      <c r="H57" s="59"/>
    </row>
    <row r="58" s="40" customFormat="1" ht="20.1" customHeight="1" spans="1:8">
      <c r="A58" s="61">
        <v>2130504</v>
      </c>
      <c r="B58" s="54" t="s">
        <v>540</v>
      </c>
      <c r="C58" s="55">
        <f t="shared" si="3"/>
        <v>936.04</v>
      </c>
      <c r="D58" s="58"/>
      <c r="E58" s="58">
        <v>936.04</v>
      </c>
      <c r="F58" s="59"/>
      <c r="G58" s="59"/>
      <c r="H58" s="59"/>
    </row>
    <row r="59" s="40" customFormat="1" ht="20.1" customHeight="1" spans="1:8">
      <c r="A59" s="61">
        <v>2130505</v>
      </c>
      <c r="B59" s="54" t="s">
        <v>541</v>
      </c>
      <c r="C59" s="55">
        <f t="shared" si="3"/>
        <v>11.03</v>
      </c>
      <c r="D59" s="58"/>
      <c r="E59" s="58">
        <v>11.03</v>
      </c>
      <c r="F59" s="59"/>
      <c r="G59" s="59"/>
      <c r="H59" s="59"/>
    </row>
    <row r="60" s="40" customFormat="1" ht="20.1" customHeight="1" spans="1:8">
      <c r="A60" s="61">
        <v>2130599</v>
      </c>
      <c r="B60" s="54" t="s">
        <v>542</v>
      </c>
      <c r="C60" s="55">
        <f t="shared" si="3"/>
        <v>51.24</v>
      </c>
      <c r="D60" s="58"/>
      <c r="E60" s="58">
        <v>51.24</v>
      </c>
      <c r="F60" s="59"/>
      <c r="G60" s="59"/>
      <c r="H60" s="59"/>
    </row>
    <row r="61" s="40" customFormat="1" ht="20.1" customHeight="1" spans="1:8">
      <c r="A61" s="54" t="s">
        <v>419</v>
      </c>
      <c r="B61" s="54" t="s">
        <v>420</v>
      </c>
      <c r="C61" s="55">
        <f t="shared" si="3"/>
        <v>491.39</v>
      </c>
      <c r="D61" s="58">
        <f>D63</f>
        <v>389.39</v>
      </c>
      <c r="E61" s="58">
        <f>E62</f>
        <v>102</v>
      </c>
      <c r="F61" s="59"/>
      <c r="G61" s="59"/>
      <c r="H61" s="59"/>
    </row>
    <row r="62" s="31" customFormat="1" ht="20.1" customHeight="1" spans="1:8">
      <c r="A62" s="54">
        <v>2130701</v>
      </c>
      <c r="B62" s="54" t="s">
        <v>543</v>
      </c>
      <c r="C62" s="55">
        <f t="shared" si="3"/>
        <v>102</v>
      </c>
      <c r="D62" s="58"/>
      <c r="E62" s="58">
        <v>102</v>
      </c>
      <c r="F62" s="59"/>
      <c r="G62" s="59"/>
      <c r="H62" s="59"/>
    </row>
    <row r="63" s="40" customFormat="1" ht="20.1" customHeight="1" spans="1:8">
      <c r="A63" s="61" t="s">
        <v>421</v>
      </c>
      <c r="B63" s="54" t="s">
        <v>422</v>
      </c>
      <c r="C63" s="55">
        <f t="shared" si="3"/>
        <v>389.39</v>
      </c>
      <c r="D63" s="58">
        <f>261.45+127.94</f>
        <v>389.39</v>
      </c>
      <c r="E63" s="59"/>
      <c r="F63" s="59"/>
      <c r="G63" s="59"/>
      <c r="H63" s="59"/>
    </row>
    <row r="64" s="40" customFormat="1" ht="20.1" customHeight="1" spans="1:8">
      <c r="A64" s="54" t="s">
        <v>423</v>
      </c>
      <c r="B64" s="54" t="s">
        <v>333</v>
      </c>
      <c r="C64" s="55">
        <f t="shared" si="3"/>
        <v>40.42</v>
      </c>
      <c r="D64" s="58">
        <f>D65</f>
        <v>40.42</v>
      </c>
      <c r="E64" s="59"/>
      <c r="F64" s="59"/>
      <c r="G64" s="59"/>
      <c r="H64" s="59"/>
    </row>
    <row r="65" s="40" customFormat="1" ht="20.1" customHeight="1" spans="1:8">
      <c r="A65" s="54" t="s">
        <v>424</v>
      </c>
      <c r="B65" s="54" t="s">
        <v>425</v>
      </c>
      <c r="C65" s="55">
        <f t="shared" si="3"/>
        <v>40.42</v>
      </c>
      <c r="D65" s="58">
        <f>D66</f>
        <v>40.42</v>
      </c>
      <c r="E65" s="59"/>
      <c r="F65" s="59"/>
      <c r="G65" s="59"/>
      <c r="H65" s="59"/>
    </row>
    <row r="66" s="40" customFormat="1" ht="20.1" customHeight="1" spans="1:8">
      <c r="A66" s="54" t="s">
        <v>426</v>
      </c>
      <c r="B66" s="54" t="s">
        <v>427</v>
      </c>
      <c r="C66" s="55">
        <f t="shared" si="3"/>
        <v>40.42</v>
      </c>
      <c r="D66" s="58">
        <v>40.42</v>
      </c>
      <c r="E66" s="59"/>
      <c r="F66" s="59"/>
      <c r="G66" s="59"/>
      <c r="H66" s="59"/>
    </row>
  </sheetData>
  <mergeCells count="1">
    <mergeCell ref="A6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2022-01-18T07:02:59Z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