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 tabRatio="893" firstSheet="2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一般公共预算财政拨款支出预算表'!$A$6:$F$60</definedName>
    <definedName name="_xlnm._FilterDatabase" localSheetId="3" hidden="1">'3一般公共预算财政拨款基本支出预算表'!$A$6:$P$55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一般公共预算财政拨款支出预算表'!$A$1:$F$8</definedName>
    <definedName name="_xlnm.Print_Area" localSheetId="3">'3一般公共预算财政拨款基本支出预算表'!$A$1:$E$56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<sst xmlns="http://schemas.openxmlformats.org/spreadsheetml/2006/main" count="1659" uniqueCount="615">
  <si>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</si>
  <si>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</si>
  <si>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</si>
  <si>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</si>
  <si>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</si>
  <si>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</si>
  <si>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</si>
  <si>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</si>
  <si>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</si>
  <si>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</si>
  <si>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</si>
  <si>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</si>
  <si>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</si>
  <si>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</si>
  <si>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</si>
  <si>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</si>
  <si>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</si>
  <si>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</si>
  <si>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</si>
  <si>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</si>
  <si>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</si>
  <si>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</si>
  <si>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</si>
  <si>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</si>
  <si>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</si>
  <si>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</si>
  <si>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</si>
  <si>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</si>
  <si>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</si>
  <si>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</si>
  <si>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</si>
  <si>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</si>
  <si>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</si>
  <si>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</si>
  <si>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</si>
  <si>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</si>
  <si>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</si>
  <si>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</si>
  <si>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</si>
  <si>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</si>
  <si>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</si>
  <si>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</si>
  <si>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</si>
  <si>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</si>
  <si>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</si>
  <si>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</si>
  <si>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</si>
  <si>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</si>
  <si>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</si>
  <si>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</si>
  <si>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</si>
  <si>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</si>
  <si>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</si>
  <si>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</si>
  <si>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</si>
  <si>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</si>
  <si>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</si>
  <si>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</si>
  <si>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</si>
  <si>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</si>
  <si>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</si>
  <si>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</si>
  <si>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</si>
  <si>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</si>
  <si>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</si>
  <si>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</si>
  <si>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</si>
  <si>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</si>
  <si>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</si>
  <si>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</si>
  <si>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</si>
  <si>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</si>
  <si>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</si>
  <si>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</si>
  <si>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</si>
  <si>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</si>
  <si>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</si>
  <si>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</si>
  <si>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</si>
  <si>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</si>
  <si>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</si>
  <si>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</si>
  <si>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</si>
  <si>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</si>
  <si>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</si>
  <si>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</si>
  <si>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</si>
  <si>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</si>
  <si>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</si>
  <si>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</si>
  <si>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</si>
  <si>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</si>
  <si>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</si>
  <si>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</si>
  <si>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</si>
  <si>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</si>
  <si>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</si>
  <si>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</si>
  <si>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</si>
  <si>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</si>
  <si>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</si>
  <si>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</si>
  <si>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</si>
  <si>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</si>
  <si>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</si>
  <si>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</si>
  <si>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</si>
  <si>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</si>
  <si>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</si>
  <si>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</si>
  <si>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</si>
  <si>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</si>
  <si>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</si>
  <si>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</si>
  <si>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</si>
  <si>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</si>
  <si>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</si>
  <si>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</si>
  <si>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</si>
  <si>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</si>
  <si>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</si>
  <si>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</si>
  <si>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</si>
  <si>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</si>
  <si>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</si>
  <si>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</si>
  <si>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</si>
  <si>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</si>
  <si>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</si>
  <si>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</si>
  <si>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</si>
  <si>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</si>
  <si>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</si>
  <si>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</si>
  <si>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</si>
  <si>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</si>
  <si>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</si>
  <si>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</si>
  <si>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</si>
  <si>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</si>
  <si>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</si>
  <si>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</si>
  <si>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</si>
  <si>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</si>
  <si>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</si>
  <si>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</si>
  <si>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</si>
  <si>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</si>
  <si>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</si>
  <si>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</si>
  <si>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</si>
  <si>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</si>
  <si>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</si>
  <si>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</si>
  <si>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</si>
  <si>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</si>
  <si>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</si>
  <si>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</si>
  <si>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</si>
  <si>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</si>
  <si>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</si>
  <si>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</si>
  <si>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</si>
  <si>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</si>
  <si>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</si>
  <si>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</si>
  <si>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</si>
  <si>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</si>
  <si>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</si>
  <si>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</si>
  <si>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</si>
  <si>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</si>
  <si>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</si>
  <si>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</si>
  <si>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</si>
  <si>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</si>
  <si>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</si>
  <si>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</si>
  <si>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</si>
  <si>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</si>
  <si>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</si>
  <si>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</si>
  <si>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</si>
  <si>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</si>
  <si>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</si>
  <si>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</si>
  <si>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</si>
  <si>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</si>
  <si>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</si>
  <si>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</si>
  <si>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</si>
  <si>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</si>
  <si>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</si>
  <si>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</si>
  <si>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</si>
  <si>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</si>
  <si>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</si>
  <si>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</si>
  <si>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</si>
  <si>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</si>
  <si>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</si>
  <si>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</si>
  <si>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</si>
  <si>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</si>
  <si>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</si>
  <si>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</si>
  <si>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</si>
  <si>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</si>
  <si>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</si>
  <si>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</si>
  <si>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</si>
  <si>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</si>
  <si>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</si>
  <si>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</si>
  <si>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</si>
  <si>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</si>
  <si>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</si>
  <si>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</si>
  <si>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</si>
  <si>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</si>
  <si>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</si>
  <si>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</si>
  <si>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</si>
  <si>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</si>
  <si>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</si>
  <si>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</si>
  <si>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</si>
  <si>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</si>
  <si>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</si>
  <si>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</si>
  <si>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</si>
  <si>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</si>
  <si>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</si>
  <si>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</si>
  <si>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</si>
  <si>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</si>
  <si>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</si>
  <si>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</si>
  <si>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</si>
  <si>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</si>
  <si>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</si>
  <si>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</si>
  <si>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</si>
  <si>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</si>
  <si>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</si>
  <si>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</si>
  <si>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</si>
  <si>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</si>
  <si>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</si>
  <si>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</si>
  <si>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</si>
  <si>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</si>
  <si>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</si>
  <si>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</si>
  <si>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</si>
  <si>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</si>
  <si>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</si>
  <si>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</si>
  <si>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</si>
  <si>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</si>
  <si>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</si>
  <si>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</si>
  <si>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</si>
  <si>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</si>
  <si>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</si>
  <si>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</si>
  <si>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</si>
  <si>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</si>
  <si>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</si>
  <si>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</si>
  <si>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</si>
  <si>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</si>
  <si>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</si>
  <si>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</si>
  <si>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</si>
  <si>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</si>
  <si>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</si>
  <si>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</si>
  <si>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</si>
  <si>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</si>
  <si>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</si>
  <si>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</si>
  <si>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</si>
  <si>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</si>
  <si>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</si>
  <si>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</si>
  <si>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</si>
  <si>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</si>
  <si>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</si>
  <si>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</si>
  <si>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</si>
  <si>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</si>
  <si>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</si>
  <si>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</si>
  <si>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</si>
  <si>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</si>
  <si>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</si>
  <si>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</si>
  <si>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</si>
  <si>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</si>
  <si>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</si>
  <si>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</si>
  <si>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</si>
  <si>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</si>
  <si>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</si>
  <si>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</si>
  <si>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</si>
  <si>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</si>
  <si>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</si>
  <si>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</si>
  <si>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</si>
  <si>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</si>
  <si>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巫溪县古路镇人民政府财政拨款收支总表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</si>
  <si>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</si>
  <si>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</si>
  <si>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</si>
  <si>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</si>
  <si>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</si>
  <si>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</si>
  <si>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</si>
  <si>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</si>
  <si>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</si>
  <si>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</si>
  <si>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</si>
  <si>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</si>
  <si>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</si>
  <si>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</si>
  <si>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</si>
  <si>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</si>
  <si>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</si>
  <si>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</si>
  <si>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</si>
  <si>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</si>
  <si>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</si>
  <si>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</si>
  <si>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二、结转下年</t>
  </si>
  <si>
    <t>收入总数</t>
  </si>
  <si>
    <t>支出总数</t>
  </si>
  <si>
    <t>表2</t>
  </si>
  <si>
    <t>巫溪县古路镇人民政府一般公共预算财政拨款支出预算表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</si>
  <si>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</si>
  <si>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</si>
  <si>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</si>
  <si>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</si>
  <si>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</si>
  <si>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</si>
  <si>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</si>
  <si>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</si>
  <si>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人大事务</t>
  </si>
  <si>
    <t>2010101</t>
  </si>
  <si>
    <t>行政运行（人大事务）</t>
  </si>
  <si>
    <t>2010108</t>
  </si>
  <si>
    <t>代表工作</t>
  </si>
  <si>
    <t>政府办公厅（室）及相关机构事务</t>
  </si>
  <si>
    <t>2010301</t>
  </si>
  <si>
    <t>行政运行</t>
  </si>
  <si>
    <t>2010350</t>
  </si>
  <si>
    <t>事业运行</t>
  </si>
  <si>
    <t>财政事务</t>
  </si>
  <si>
    <t>2010601</t>
  </si>
  <si>
    <t>群众团体事务</t>
  </si>
  <si>
    <t>2012901</t>
  </si>
  <si>
    <t>2012999</t>
  </si>
  <si>
    <t>其他群众团体事务支出</t>
  </si>
  <si>
    <t>党委办公厅（室）及相关机构事务</t>
  </si>
  <si>
    <t>2013101</t>
  </si>
  <si>
    <t>文化和旅游</t>
  </si>
  <si>
    <t>2070109</t>
  </si>
  <si>
    <t>群众文化</t>
  </si>
  <si>
    <t>人力资源和社会保障管理事务</t>
  </si>
  <si>
    <t>民政管理事务</t>
  </si>
  <si>
    <t>2080208</t>
  </si>
  <si>
    <t>基层政权建设和社区治理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</si>
  <si>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</si>
  <si>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</si>
  <si>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</si>
  <si>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</si>
  <si>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</si>
  <si>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</si>
  <si>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</si>
  <si>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</si>
  <si>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</si>
  <si>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</si>
  <si>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</si>
  <si>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</si>
  <si>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</si>
  <si>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</si>
  <si>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</si>
  <si>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</si>
  <si>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</si>
  <si>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</si>
  <si>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特困人员救助供养</t>
  </si>
  <si>
    <t>2082102</t>
  </si>
  <si>
    <t>农村特困人员救助供养支出</t>
  </si>
  <si>
    <t>其他生活救助</t>
  </si>
  <si>
    <t>2082502</t>
  </si>
  <si>
    <t>其他农村生活救助</t>
  </si>
  <si>
    <t>退役军人管理事务</t>
  </si>
  <si>
    <t>2082850</t>
  </si>
  <si>
    <t>事业运行(退役军人管理事务)</t>
  </si>
  <si>
    <t>其他社会保障和就业支出</t>
  </si>
  <si>
    <t>2089901</t>
  </si>
  <si>
    <t>行政事业单位医疗</t>
  </si>
  <si>
    <t>2101101</t>
  </si>
  <si>
    <t>行政单位医疗</t>
  </si>
  <si>
    <t>2101102</t>
  </si>
  <si>
    <t>事业单位医疗</t>
  </si>
  <si>
    <t>农业农村</t>
  </si>
  <si>
    <t>2130104</t>
  </si>
  <si>
    <t>事业运行(农业农村)</t>
  </si>
  <si>
    <t>2130152</t>
  </si>
  <si>
    <t>对高校毕业生到基层任职补助</t>
  </si>
  <si>
    <t>农业综合改革</t>
  </si>
  <si>
    <t>2130705</t>
  </si>
  <si>
    <t>对村民委员会和村党支部的补助</t>
  </si>
  <si>
    <t>住房改革支出</t>
  </si>
  <si>
    <t>2210201</t>
  </si>
  <si>
    <t>住房公积金</t>
  </si>
  <si>
    <t>表3</t>
  </si>
  <si>
    <t>巫溪县古路镇人民政府一般公共预算财政拨款基本支出预算表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</si>
  <si>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</si>
  <si>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</si>
  <si>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</si>
  <si>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</si>
  <si>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</si>
  <si>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</si>
  <si>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</si>
  <si>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</si>
  <si>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</si>
  <si>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</si>
  <si>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</si>
  <si>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</si>
  <si>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</si>
  <si>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</si>
  <si>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</si>
  <si>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</si>
  <si>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</si>
  <si>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</si>
  <si>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</si>
  <si>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</si>
  <si>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</si>
  <si>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</si>
  <si>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</si>
  <si>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</si>
  <si>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</si>
  <si>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</si>
  <si>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</si>
  <si>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</si>
  <si>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</si>
  <si>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</si>
  <si>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</si>
  <si>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</si>
  <si>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</si>
  <si>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</si>
  <si>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</si>
  <si>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</si>
  <si>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</si>
  <si>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</si>
  <si>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</si>
  <si>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</si>
  <si>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</si>
  <si>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</si>
  <si>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</si>
  <si>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</si>
  <si>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</si>
  <si>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</si>
  <si>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</si>
  <si>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</si>
  <si>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</si>
  <si>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</si>
  <si>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</si>
  <si>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</si>
  <si>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</si>
  <si>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</si>
  <si>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</si>
  <si>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</si>
  <si>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</si>
  <si>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</si>
  <si>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</si>
  <si>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</si>
  <si>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</si>
  <si>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</si>
  <si>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</si>
  <si>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</si>
  <si>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</si>
  <si>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</si>
  <si>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</si>
  <si>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</si>
  <si>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</si>
  <si>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</si>
  <si>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</si>
  <si>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</si>
  <si>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</si>
  <si>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</si>
  <si>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</si>
  <si>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</si>
  <si>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</si>
  <si>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</si>
  <si>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</si>
  <si>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</si>
  <si>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</si>
  <si>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</si>
  <si>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</si>
  <si>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</si>
  <si>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</si>
  <si>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</si>
  <si>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</si>
  <si>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</si>
  <si>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</si>
  <si>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</si>
  <si>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</si>
  <si>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</si>
  <si>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</si>
  <si>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退休费</t>
  </si>
  <si>
    <t xml:space="preserve">  30304</t>
  </si>
  <si>
    <t>抚恤金</t>
  </si>
  <si>
    <t xml:space="preserve">  30305</t>
  </si>
  <si>
    <t>生活补助</t>
  </si>
  <si>
    <t xml:space="preserve">  30306</t>
  </si>
  <si>
    <t>救济费</t>
  </si>
  <si>
    <t xml:space="preserve">  30399</t>
  </si>
  <si>
    <t xml:space="preserve">  其他对个人和家庭的补助支出</t>
  </si>
  <si>
    <t>表4</t>
  </si>
  <si>
    <t>巫溪县古路镇人民政府一般公共预算“三公”经费支出表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</si>
  <si>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</si>
  <si>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</si>
  <si>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</si>
  <si>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</si>
  <si>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</si>
  <si>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</si>
  <si>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巫溪县古路镇人民政府政府性基金预算支出表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</si>
  <si>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</si>
  <si>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</si>
  <si>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</si>
  <si>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巫溪县古路镇人民政府部门收支总表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</si>
  <si>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</si>
  <si>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</si>
  <si>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</si>
  <si>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</si>
  <si>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</si>
  <si>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</si>
  <si>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</si>
  <si>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</si>
  <si>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</si>
  <si>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</si>
  <si>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</si>
  <si>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</si>
  <si>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</si>
  <si>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</si>
  <si>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巫溪县古路镇人民政府部门收入总表</t>
  </si>
  <si>
    <t>科目</t>
  </si>
  <si>
    <t>非教育收费收入预算</t>
  </si>
  <si>
    <t>教育收费收预算入</t>
  </si>
  <si>
    <t>市场监督管理事务</t>
  </si>
  <si>
    <t>药品事务</t>
  </si>
  <si>
    <t>其他人力资源和社会保障管理事务支出</t>
  </si>
  <si>
    <t>其他优抚支出</t>
  </si>
  <si>
    <t>社会福利</t>
  </si>
  <si>
    <t>儿童福利</t>
  </si>
  <si>
    <t>老年福利</t>
  </si>
  <si>
    <t>残疾人事业</t>
  </si>
  <si>
    <t>残疾人就业和扶贫</t>
  </si>
  <si>
    <t>残疾人生活和护理补贴</t>
  </si>
  <si>
    <t>最低生活保障</t>
  </si>
  <si>
    <t>城市最低生活保障金支出</t>
  </si>
  <si>
    <t>农村最低生活保障金支出</t>
  </si>
  <si>
    <t>临时救助</t>
  </si>
  <si>
    <t>临时救助支出</t>
  </si>
  <si>
    <t>优抚对象医疗</t>
  </si>
  <si>
    <t>其他优抚对象医疗支出</t>
  </si>
  <si>
    <t>退耕还林还草</t>
  </si>
  <si>
    <t>退耕还林工程建设</t>
  </si>
  <si>
    <t>科技转化与推广服务</t>
  </si>
  <si>
    <t>林业和草原</t>
  </si>
  <si>
    <t>森林生态效益补偿</t>
  </si>
  <si>
    <t>扶贫</t>
  </si>
  <si>
    <t>农村基础设施建设</t>
  </si>
  <si>
    <t>生产发展</t>
  </si>
  <si>
    <t>其他扶贫支出</t>
  </si>
  <si>
    <t>对村级一事一议的补助</t>
  </si>
  <si>
    <t>表8</t>
  </si>
  <si>
    <t>巫溪县古路镇人民政府部门支出总表</t>
  </si>
  <si>
    <t>上缴上级支出</t>
  </si>
  <si>
    <t>事业单位经营支出</t>
  </si>
  <si>
    <t>对下级单位补助支出</t>
  </si>
  <si>
    <t>表9</t>
  </si>
  <si>
    <t>巫溪县古路镇人民政府政府采购预算明细表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</si>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</sst>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宋体"/>
      <charset val="0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6" applyNumberFormat="0" applyAlignment="0" applyProtection="0">
      <alignment vertical="center"/>
    </xf>
    <xf numFmtId="0" fontId="40" fillId="12" borderId="22" applyNumberFormat="0" applyAlignment="0" applyProtection="0">
      <alignment vertical="center"/>
    </xf>
    <xf numFmtId="0" fontId="41" fillId="13" borderId="27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18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 applyFont="1"/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7" fillId="0" borderId="9" xfId="0" applyNumberFormat="1" applyFont="1" applyFill="1" applyBorder="1" applyAlignment="1">
      <alignment horizontal="center" vertical="center" shrinkToFi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7" fillId="0" borderId="9" xfId="0" applyNumberFormat="1" applyFont="1" applyFill="1" applyBorder="1" applyAlignment="1">
      <alignment horizontal="left" vertical="center" shrinkToFit="1"/>
    </xf>
    <xf numFmtId="0" fontId="15" fillId="0" borderId="9" xfId="51" applyFont="1" applyFill="1" applyBorder="1"/>
    <xf numFmtId="0" fontId="15" fillId="0" borderId="9" xfId="51" applyFont="1" applyBorder="1"/>
    <xf numFmtId="0" fontId="18" fillId="0" borderId="9" xfId="0" applyFont="1" applyFill="1" applyBorder="1" applyAlignment="1">
      <alignment vertical="center"/>
    </xf>
    <xf numFmtId="0" fontId="15" fillId="0" borderId="0" xfId="51" applyFont="1" applyFill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4" fillId="0" borderId="12" xfId="51" applyFont="1" applyBorder="1" applyAlignment="1">
      <alignment horizontal="center" vertical="center" wrapText="1"/>
    </xf>
    <xf numFmtId="0" fontId="14" fillId="0" borderId="12" xfId="51" applyFont="1" applyFill="1" applyBorder="1" applyAlignment="1">
      <alignment horizontal="center" vertical="center" wrapText="1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horizontal="center" vertical="center"/>
    </xf>
    <xf numFmtId="0" fontId="19" fillId="0" borderId="0" xfId="51" applyFont="1" applyFill="1" applyAlignment="1">
      <alignment horizontal="right"/>
    </xf>
    <xf numFmtId="0" fontId="9" fillId="0" borderId="14" xfId="51" applyNumberFormat="1" applyFont="1" applyFill="1" applyBorder="1" applyAlignment="1" applyProtection="1">
      <alignment horizontal="right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5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Continuous" vertical="center" wrapText="1"/>
    </xf>
    <xf numFmtId="0" fontId="9" fillId="0" borderId="16" xfId="51" applyFont="1" applyFill="1" applyBorder="1" applyAlignment="1">
      <alignment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10" xfId="50" applyNumberFormat="1" applyFont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0" fontId="9" fillId="0" borderId="11" xfId="51" applyFont="1" applyBorder="1" applyAlignment="1">
      <alignment vertical="center"/>
    </xf>
    <xf numFmtId="0" fontId="9" fillId="0" borderId="11" xfId="51" applyFont="1" applyBorder="1" applyAlignment="1">
      <alignment horizontal="left" vertical="center"/>
    </xf>
    <xf numFmtId="4" fontId="9" fillId="0" borderId="10" xfId="50" applyNumberFormat="1" applyFont="1" applyFill="1" applyBorder="1" applyAlignment="1">
      <alignment horizontal="left" vertical="center" wrapText="1"/>
    </xf>
    <xf numFmtId="0" fontId="9" fillId="0" borderId="11" xfId="51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0" xfId="51" applyFont="1" applyBorder="1" applyAlignment="1">
      <alignment vertical="center" wrapText="1"/>
    </xf>
    <xf numFmtId="4" fontId="9" fillId="0" borderId="10" xfId="51" applyNumberFormat="1" applyFont="1" applyBorder="1" applyAlignment="1">
      <alignment vertical="center" wrapText="1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3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10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5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/>
    </xf>
    <xf numFmtId="49" fontId="9" fillId="0" borderId="11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4" fillId="0" borderId="16" xfId="51" applyNumberFormat="1" applyFont="1" applyFill="1" applyBorder="1" applyAlignment="1" applyProtection="1">
      <alignment horizontal="center" vertical="center" wrapText="1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1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4" fillId="0" borderId="16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7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9" fillId="0" borderId="9" xfId="51" applyFont="1" applyFill="1" applyBorder="1"/>
    <xf numFmtId="178" fontId="9" fillId="0" borderId="9" xfId="51" applyNumberFormat="1" applyFont="1" applyFill="1" applyBorder="1"/>
    <xf numFmtId="178" fontId="9" fillId="0" borderId="9" xfId="51" applyNumberFormat="1" applyFont="1" applyBorder="1"/>
    <xf numFmtId="0" fontId="23" fillId="0" borderId="9" xfId="0" applyFont="1" applyFill="1" applyBorder="1" applyAlignment="1">
      <alignment vertical="center"/>
    </xf>
    <xf numFmtId="0" fontId="20" fillId="0" borderId="0" xfId="50" applyFont="1"/>
    <xf numFmtId="0" fontId="15" fillId="0" borderId="0" xfId="50" applyAlignment="1">
      <alignment wrapText="1"/>
    </xf>
    <xf numFmtId="0" fontId="15" fillId="0" borderId="0" xfId="50"/>
    <xf numFmtId="0" fontId="20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5" xfId="50" applyNumberFormat="1" applyFont="1" applyFill="1" applyBorder="1" applyAlignment="1" applyProtection="1">
      <alignment horizontal="center" vertical="center" wrapText="1"/>
    </xf>
    <xf numFmtId="0" fontId="9" fillId="0" borderId="15" xfId="50" applyFont="1" applyBorder="1" applyAlignment="1">
      <alignment horizontal="center" vertical="center"/>
    </xf>
    <xf numFmtId="4" fontId="9" fillId="0" borderId="12" xfId="50" applyNumberFormat="1" applyFont="1" applyFill="1" applyBorder="1" applyAlignment="1">
      <alignment horizontal="right" vertical="center" wrapText="1"/>
    </xf>
    <xf numFmtId="4" fontId="9" fillId="0" borderId="15" xfId="50" applyNumberFormat="1" applyFont="1" applyBorder="1" applyAlignment="1">
      <alignment horizontal="left" vertical="center"/>
    </xf>
    <xf numFmtId="4" fontId="9" fillId="0" borderId="15" xfId="50" applyNumberFormat="1" applyFont="1" applyBorder="1" applyAlignment="1">
      <alignment horizontal="right" vertical="center"/>
    </xf>
    <xf numFmtId="0" fontId="9" fillId="0" borderId="11" xfId="50" applyFont="1" applyFill="1" applyBorder="1" applyAlignment="1">
      <alignment horizontal="left" vertical="center"/>
    </xf>
    <xf numFmtId="4" fontId="9" fillId="0" borderId="13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1" xfId="50" applyFont="1" applyBorder="1" applyAlignment="1">
      <alignment horizontal="left" vertical="center"/>
    </xf>
    <xf numFmtId="4" fontId="9" fillId="0" borderId="15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5" fillId="0" borderId="19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9" xfId="0" applyFont="1" applyBorder="1"/>
    <xf numFmtId="0" fontId="26" fillId="2" borderId="9" xfId="0" applyFont="1" applyFill="1" applyBorder="1" applyAlignment="1">
      <alignment horizontal="center"/>
    </xf>
    <xf numFmtId="0" fontId="26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9" hidden="1" customWidth="1"/>
    <col min="2" max="2" width="15.375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75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9" sqref="G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585</v>
      </c>
      <c r="B1" s="34"/>
      <c r="C1" s="34"/>
      <c r="D1" s="34"/>
      <c r="E1" s="34"/>
      <c r="F1" s="34"/>
    </row>
    <row r="2" ht="40.5" customHeight="1" spans="1:11">
      <c r="A2" s="35" t="s">
        <v>586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545</v>
      </c>
      <c r="D4" s="37" t="s">
        <v>535</v>
      </c>
      <c r="E4" s="37" t="s">
        <v>536</v>
      </c>
      <c r="F4" s="37" t="s">
        <v>537</v>
      </c>
      <c r="G4" s="37" t="s">
        <v>538</v>
      </c>
      <c r="H4" s="37"/>
      <c r="I4" s="37" t="s">
        <v>539</v>
      </c>
      <c r="J4" s="37" t="s">
        <v>540</v>
      </c>
      <c r="K4" s="37" t="s">
        <v>543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551</v>
      </c>
      <c r="H5" s="37" t="s">
        <v>587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588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589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590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G13" sqref="G13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591</v>
      </c>
    </row>
    <row r="2" ht="47.25" customHeight="1" spans="1:6">
      <c r="A2" s="20" t="s">
        <v>592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593</v>
      </c>
      <c r="B4" s="23"/>
      <c r="C4" s="23"/>
      <c r="D4" s="23" t="s">
        <v>594</v>
      </c>
      <c r="E4" s="23"/>
      <c r="F4" s="23"/>
    </row>
    <row r="5" ht="36" customHeight="1" spans="1:6">
      <c r="A5" s="23"/>
      <c r="B5" s="23"/>
      <c r="C5" s="23"/>
      <c r="D5" s="23" t="s">
        <v>595</v>
      </c>
      <c r="E5" s="23"/>
      <c r="F5" s="23"/>
    </row>
    <row r="6" ht="73.5" customHeight="1" spans="1:6">
      <c r="A6" s="23" t="s">
        <v>596</v>
      </c>
      <c r="B6" s="23"/>
      <c r="C6" s="23"/>
      <c r="D6" s="23"/>
      <c r="E6" s="23"/>
      <c r="F6" s="23"/>
    </row>
    <row r="7" ht="26.25" customHeight="1" spans="1:6">
      <c r="A7" s="24" t="s">
        <v>597</v>
      </c>
      <c r="B7" s="23" t="s">
        <v>598</v>
      </c>
      <c r="C7" s="23" t="s">
        <v>599</v>
      </c>
      <c r="D7" s="23" t="s">
        <v>600</v>
      </c>
      <c r="E7" s="23" t="s">
        <v>601</v>
      </c>
      <c r="F7" s="23" t="s">
        <v>602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opLeftCell="A7" workbookViewId="0">
      <selection activeCell="N8" sqref="N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603</v>
      </c>
      <c r="B2" s="3" t="s">
        <v>604</v>
      </c>
      <c r="C2" s="3" t="s">
        <v>604</v>
      </c>
      <c r="D2" s="3" t="s">
        <v>604</v>
      </c>
      <c r="E2" s="3" t="s">
        <v>604</v>
      </c>
      <c r="F2" s="3" t="s">
        <v>604</v>
      </c>
    </row>
    <row r="3" s="1" customFormat="1" ht="19.9" customHeight="1" spans="1:6">
      <c r="A3" s="4" t="s">
        <v>605</v>
      </c>
      <c r="B3" s="5"/>
      <c r="C3" s="5"/>
      <c r="D3" s="5"/>
      <c r="E3" s="4" t="s">
        <v>606</v>
      </c>
      <c r="F3" s="4" t="s">
        <v>313</v>
      </c>
    </row>
    <row r="4" s="1" customFormat="1" ht="24" customHeight="1" spans="1:6">
      <c r="A4" s="6" t="s">
        <v>607</v>
      </c>
      <c r="B4" s="6"/>
      <c r="C4" s="7"/>
      <c r="D4" s="8"/>
      <c r="E4" s="6" t="s">
        <v>608</v>
      </c>
      <c r="F4" s="6"/>
    </row>
    <row r="5" s="1" customFormat="1" ht="19.15" customHeight="1" spans="1:6">
      <c r="A5" s="6" t="s">
        <v>609</v>
      </c>
      <c r="B5" s="9"/>
      <c r="C5" s="10"/>
      <c r="D5" s="10"/>
      <c r="E5" s="10"/>
      <c r="F5" s="11"/>
    </row>
    <row r="6" s="1" customFormat="1" ht="21" customHeight="1" spans="1:6">
      <c r="A6" s="6" t="s">
        <v>610</v>
      </c>
      <c r="B6" s="12"/>
      <c r="C6" s="13"/>
      <c r="D6" s="13"/>
      <c r="E6" s="13"/>
      <c r="F6" s="14"/>
    </row>
    <row r="7" s="1" customFormat="1" ht="93.75" customHeight="1" spans="1:6">
      <c r="A7" s="6" t="s">
        <v>611</v>
      </c>
      <c r="B7" s="15"/>
      <c r="C7" s="15"/>
      <c r="D7" s="15"/>
      <c r="E7" s="15"/>
      <c r="F7" s="15"/>
    </row>
    <row r="8" s="1" customFormat="1" ht="132.75" customHeight="1" spans="1:6">
      <c r="A8" s="6" t="s">
        <v>612</v>
      </c>
      <c r="B8" s="15"/>
      <c r="C8" s="15"/>
      <c r="D8" s="15"/>
      <c r="E8" s="15"/>
      <c r="F8" s="15"/>
    </row>
    <row r="9" s="1" customFormat="1" ht="134.25" customHeight="1" spans="1:6">
      <c r="A9" s="6" t="s">
        <v>613</v>
      </c>
      <c r="B9" s="15"/>
      <c r="C9" s="15"/>
      <c r="D9" s="15"/>
      <c r="E9" s="15"/>
      <c r="F9" s="15"/>
    </row>
    <row r="10" s="1" customFormat="1" ht="21.75" customHeight="1" spans="1:6">
      <c r="A10" s="6" t="s">
        <v>597</v>
      </c>
      <c r="B10" s="6" t="s">
        <v>614</v>
      </c>
      <c r="C10" s="7" t="s">
        <v>599</v>
      </c>
      <c r="D10" s="6" t="s">
        <v>600</v>
      </c>
      <c r="E10" s="6" t="s">
        <v>601</v>
      </c>
      <c r="F10" s="7" t="s">
        <v>602</v>
      </c>
    </row>
    <row r="11" s="1" customFormat="1" ht="18" customHeight="1" spans="1:6">
      <c r="A11" s="7" t="s">
        <v>597</v>
      </c>
      <c r="B11" s="16"/>
      <c r="C11" s="7"/>
      <c r="D11" s="7"/>
      <c r="E11" s="7"/>
      <c r="F11" s="7"/>
    </row>
    <row r="12" s="1" customFormat="1" ht="18" customHeight="1" spans="1:6">
      <c r="A12" s="7" t="s">
        <v>597</v>
      </c>
      <c r="B12" s="16"/>
      <c r="C12" s="7"/>
      <c r="D12" s="7"/>
      <c r="E12" s="7"/>
      <c r="F12" s="7"/>
    </row>
    <row r="13" s="1" customFormat="1" ht="18" customHeight="1" spans="1:6">
      <c r="A13" s="7" t="s">
        <v>597</v>
      </c>
      <c r="B13" s="16"/>
      <c r="C13" s="7"/>
      <c r="D13" s="7"/>
      <c r="E13" s="7"/>
      <c r="F13" s="7"/>
    </row>
    <row r="14" s="1" customFormat="1" ht="18" customHeight="1" spans="1:6">
      <c r="A14" s="7" t="s">
        <v>597</v>
      </c>
      <c r="B14" s="16"/>
      <c r="C14" s="7"/>
      <c r="D14" s="7"/>
      <c r="E14" s="7"/>
      <c r="F14" s="7"/>
    </row>
    <row r="15" s="1" customFormat="1" ht="18" customHeight="1" spans="1:6">
      <c r="A15" s="7" t="s">
        <v>597</v>
      </c>
      <c r="B15" s="16"/>
      <c r="C15" s="7"/>
      <c r="D15" s="7"/>
      <c r="E15" s="7"/>
      <c r="F15" s="17"/>
    </row>
    <row r="16" s="1" customFormat="1" ht="18" customHeight="1" spans="1:6">
      <c r="A16" s="7" t="s">
        <v>597</v>
      </c>
      <c r="B16" s="16"/>
      <c r="C16" s="7"/>
      <c r="D16" s="7"/>
      <c r="E16" s="7"/>
      <c r="F16" s="7"/>
    </row>
    <row r="17" s="1" customFormat="1" ht="18" customHeight="1" spans="1:6">
      <c r="A17" s="7" t="s">
        <v>597</v>
      </c>
      <c r="B17" s="16"/>
      <c r="C17" s="7"/>
      <c r="D17" s="7"/>
      <c r="E17" s="7"/>
      <c r="F17" s="7"/>
    </row>
    <row r="18" s="1" customFormat="1" ht="18" customHeight="1" spans="1:6">
      <c r="A18" s="7" t="s">
        <v>597</v>
      </c>
      <c r="B18" s="16"/>
      <c r="C18" s="7"/>
      <c r="D18" s="7"/>
      <c r="E18" s="7"/>
      <c r="F18" s="7"/>
    </row>
    <row r="19" s="1" customFormat="1" ht="18" customHeight="1" spans="1:6">
      <c r="A19" s="7" t="s">
        <v>597</v>
      </c>
      <c r="B19" s="16"/>
      <c r="C19" s="7"/>
      <c r="D19" s="7"/>
      <c r="E19" s="7"/>
      <c r="F19" s="7"/>
    </row>
    <row r="20" s="1" customFormat="1" ht="18" customHeight="1" spans="1:6">
      <c r="A20" s="7" t="s">
        <v>597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4"/>
    </sheetView>
  </sheetViews>
  <sheetFormatPr defaultColWidth="6.875" defaultRowHeight="20.1" customHeight="1"/>
  <cols>
    <col min="1" max="1" width="22.875" style="151" customWidth="1"/>
    <col min="2" max="2" width="19" style="151" customWidth="1"/>
    <col min="3" max="3" width="20.5" style="151" customWidth="1"/>
    <col min="4" max="7" width="19" style="151" customWidth="1"/>
    <col min="8" max="256" width="6.875" style="152"/>
    <col min="257" max="257" width="22.875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75" style="152"/>
    <col min="513" max="513" width="22.875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75" style="152"/>
    <col min="769" max="769" width="22.875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75" style="152"/>
    <col min="1025" max="1025" width="22.875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75" style="152"/>
    <col min="1281" max="1281" width="22.875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75" style="152"/>
    <col min="1537" max="1537" width="22.875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75" style="152"/>
    <col min="1793" max="1793" width="22.875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75" style="152"/>
    <col min="2049" max="2049" width="22.875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75" style="152"/>
    <col min="2305" max="2305" width="22.875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75" style="152"/>
    <col min="2561" max="2561" width="22.875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75" style="152"/>
    <col min="2817" max="2817" width="22.875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75" style="152"/>
    <col min="3073" max="3073" width="22.875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75" style="152"/>
    <col min="3329" max="3329" width="22.875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75" style="152"/>
    <col min="3585" max="3585" width="22.875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75" style="152"/>
    <col min="3841" max="3841" width="22.875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75" style="152"/>
    <col min="4097" max="4097" width="22.875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75" style="152"/>
    <col min="4353" max="4353" width="22.875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75" style="152"/>
    <col min="4609" max="4609" width="22.875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75" style="152"/>
    <col min="4865" max="4865" width="22.875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75" style="152"/>
    <col min="5121" max="5121" width="22.875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75" style="152"/>
    <col min="5377" max="5377" width="22.875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75" style="152"/>
    <col min="5633" max="5633" width="22.875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75" style="152"/>
    <col min="5889" max="5889" width="22.875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75" style="152"/>
    <col min="6145" max="6145" width="22.875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75" style="152"/>
    <col min="6401" max="6401" width="22.875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75" style="152"/>
    <col min="6657" max="6657" width="22.875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75" style="152"/>
    <col min="6913" max="6913" width="22.875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75" style="152"/>
    <col min="7169" max="7169" width="22.875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75" style="152"/>
    <col min="7425" max="7425" width="22.875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75" style="152"/>
    <col min="7681" max="7681" width="22.875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75" style="152"/>
    <col min="7937" max="7937" width="22.875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75" style="152"/>
    <col min="8193" max="8193" width="22.875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75" style="152"/>
    <col min="8449" max="8449" width="22.875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75" style="152"/>
    <col min="8705" max="8705" width="22.875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75" style="152"/>
    <col min="8961" max="8961" width="22.875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75" style="152"/>
    <col min="9217" max="9217" width="22.875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75" style="152"/>
    <col min="9473" max="9473" width="22.875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75" style="152"/>
    <col min="9729" max="9729" width="22.875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75" style="152"/>
    <col min="9985" max="9985" width="22.875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75" style="152"/>
    <col min="10241" max="10241" width="22.875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75" style="152"/>
    <col min="10497" max="10497" width="22.875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75" style="152"/>
    <col min="10753" max="10753" width="22.875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75" style="152"/>
    <col min="11009" max="11009" width="22.875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75" style="152"/>
    <col min="11265" max="11265" width="22.875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75" style="152"/>
    <col min="11521" max="11521" width="22.875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75" style="152"/>
    <col min="11777" max="11777" width="22.875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75" style="152"/>
    <col min="12033" max="12033" width="22.875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75" style="152"/>
    <col min="12289" max="12289" width="22.875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75" style="152"/>
    <col min="12545" max="12545" width="22.875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75" style="152"/>
    <col min="12801" max="12801" width="22.875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75" style="152"/>
    <col min="13057" max="13057" width="22.875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75" style="152"/>
    <col min="13313" max="13313" width="22.875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75" style="152"/>
    <col min="13569" max="13569" width="22.875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75" style="152"/>
    <col min="13825" max="13825" width="22.875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75" style="152"/>
    <col min="14081" max="14081" width="22.875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75" style="152"/>
    <col min="14337" max="14337" width="22.875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75" style="152"/>
    <col min="14593" max="14593" width="22.875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75" style="152"/>
    <col min="14849" max="14849" width="22.875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75" style="152"/>
    <col min="15105" max="15105" width="22.875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75" style="152"/>
    <col min="15361" max="15361" width="22.875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75" style="152"/>
    <col min="15617" max="15617" width="22.875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75" style="152"/>
    <col min="15873" max="15873" width="22.875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75" style="152"/>
    <col min="16129" max="16129" width="22.875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75" style="152"/>
  </cols>
  <sheetData>
    <row r="1" s="150" customFormat="1" customHeight="1" spans="1:7">
      <c r="A1" s="33" t="s">
        <v>311</v>
      </c>
      <c r="B1" s="153"/>
      <c r="C1" s="153"/>
      <c r="D1" s="153"/>
      <c r="E1" s="153"/>
      <c r="F1" s="153"/>
      <c r="G1" s="153"/>
    </row>
    <row r="2" s="150" customFormat="1" ht="38.25" customHeight="1" spans="1:7">
      <c r="A2" s="154" t="s">
        <v>312</v>
      </c>
      <c r="B2" s="155"/>
      <c r="C2" s="155"/>
      <c r="D2" s="155"/>
      <c r="E2" s="155"/>
      <c r="F2" s="155"/>
      <c r="G2" s="155"/>
    </row>
    <row r="3" s="150" customFormat="1" customHeight="1" spans="1:7">
      <c r="A3" s="156"/>
      <c r="B3" s="153"/>
      <c r="C3" s="153"/>
      <c r="D3" s="153"/>
      <c r="E3" s="153"/>
      <c r="F3" s="153"/>
      <c r="G3" s="153"/>
    </row>
    <row r="4" s="150" customFormat="1" customHeight="1" spans="1:7">
      <c r="A4" s="157"/>
      <c r="B4" s="158"/>
      <c r="C4" s="158"/>
      <c r="D4" s="158"/>
      <c r="E4" s="158"/>
      <c r="F4" s="158"/>
      <c r="G4" s="159" t="s">
        <v>313</v>
      </c>
    </row>
    <row r="5" s="150" customFormat="1" customHeight="1" spans="1:7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="150" customFormat="1" ht="45" customHeight="1" spans="1:7">
      <c r="A6" s="161" t="s">
        <v>316</v>
      </c>
      <c r="B6" s="161" t="s">
        <v>317</v>
      </c>
      <c r="C6" s="161" t="s">
        <v>316</v>
      </c>
      <c r="D6" s="161" t="s">
        <v>318</v>
      </c>
      <c r="E6" s="161" t="s">
        <v>319</v>
      </c>
      <c r="F6" s="161" t="s">
        <v>320</v>
      </c>
      <c r="G6" s="161" t="s">
        <v>321</v>
      </c>
    </row>
    <row r="7" s="150" customFormat="1" customHeight="1" spans="1:7">
      <c r="A7" s="162" t="s">
        <v>322</v>
      </c>
      <c r="B7" s="163">
        <v>1715.62</v>
      </c>
      <c r="C7" s="164" t="s">
        <v>323</v>
      </c>
      <c r="D7" s="165">
        <v>3072.4</v>
      </c>
      <c r="E7" s="165">
        <v>3072.4</v>
      </c>
      <c r="F7" s="165"/>
      <c r="G7" s="165"/>
    </row>
    <row r="8" s="150" customFormat="1" customHeight="1" spans="1:7">
      <c r="A8" s="166" t="s">
        <v>324</v>
      </c>
      <c r="B8" s="167">
        <v>1715.62</v>
      </c>
      <c r="C8" s="90" t="s">
        <v>325</v>
      </c>
      <c r="D8" s="87">
        <v>583.93</v>
      </c>
      <c r="E8" s="87">
        <v>583.93</v>
      </c>
      <c r="F8" s="94"/>
      <c r="G8" s="94"/>
    </row>
    <row r="9" s="150" customFormat="1" ht="31" customHeight="1" spans="1:7">
      <c r="A9" s="166" t="s">
        <v>326</v>
      </c>
      <c r="B9" s="168"/>
      <c r="C9" s="90" t="s">
        <v>327</v>
      </c>
      <c r="D9" s="87">
        <v>30.12</v>
      </c>
      <c r="E9" s="87">
        <v>30.12</v>
      </c>
      <c r="F9" s="94"/>
      <c r="G9" s="94"/>
    </row>
    <row r="10" s="150" customFormat="1" customHeight="1" spans="1:7">
      <c r="A10" s="169" t="s">
        <v>328</v>
      </c>
      <c r="B10" s="170"/>
      <c r="C10" s="90" t="s">
        <v>329</v>
      </c>
      <c r="D10" s="87">
        <v>720.33</v>
      </c>
      <c r="E10" s="87">
        <v>720.33</v>
      </c>
      <c r="F10" s="94"/>
      <c r="G10" s="94"/>
    </row>
    <row r="11" s="150" customFormat="1" customHeight="1" spans="1:7">
      <c r="A11" s="171" t="s">
        <v>330</v>
      </c>
      <c r="B11" s="163">
        <v>1356.78</v>
      </c>
      <c r="C11" s="93" t="s">
        <v>331</v>
      </c>
      <c r="D11" s="87">
        <v>32.16</v>
      </c>
      <c r="E11" s="87">
        <v>32.16</v>
      </c>
      <c r="F11" s="94"/>
      <c r="G11" s="94"/>
    </row>
    <row r="12" s="150" customFormat="1" customHeight="1" spans="1:7">
      <c r="A12" s="169" t="s">
        <v>324</v>
      </c>
      <c r="B12" s="167">
        <v>1356.78</v>
      </c>
      <c r="C12" s="90" t="s">
        <v>332</v>
      </c>
      <c r="D12" s="87">
        <v>258.47</v>
      </c>
      <c r="E12" s="87">
        <v>258.47</v>
      </c>
      <c r="F12" s="94"/>
      <c r="G12" s="94"/>
    </row>
    <row r="13" s="150" customFormat="1" customHeight="1" spans="1:7">
      <c r="A13" s="169" t="s">
        <v>326</v>
      </c>
      <c r="B13" s="168"/>
      <c r="C13" s="90" t="s">
        <v>333</v>
      </c>
      <c r="D13" s="87">
        <v>1407.37</v>
      </c>
      <c r="E13" s="87">
        <v>1407.37</v>
      </c>
      <c r="F13" s="94"/>
      <c r="G13" s="94"/>
    </row>
    <row r="14" s="150" customFormat="1" customHeight="1" spans="1:13">
      <c r="A14" s="166" t="s">
        <v>328</v>
      </c>
      <c r="B14" s="170"/>
      <c r="C14" s="90" t="s">
        <v>334</v>
      </c>
      <c r="D14" s="94">
        <v>40.02</v>
      </c>
      <c r="E14" s="94">
        <v>40.02</v>
      </c>
      <c r="F14" s="94"/>
      <c r="G14" s="94"/>
      <c r="M14" s="178"/>
    </row>
    <row r="15" s="150" customFormat="1" customHeight="1" spans="1:7">
      <c r="A15" s="171"/>
      <c r="B15" s="172"/>
      <c r="C15" s="93"/>
      <c r="D15" s="87"/>
      <c r="E15" s="87"/>
      <c r="F15" s="87"/>
      <c r="G15" s="87"/>
    </row>
    <row r="16" s="150" customFormat="1" customHeight="1" spans="1:7">
      <c r="A16" s="171"/>
      <c r="B16" s="172"/>
      <c r="C16" s="172" t="s">
        <v>335</v>
      </c>
      <c r="D16" s="173">
        <f>E16+F16+G16</f>
        <v>0</v>
      </c>
      <c r="E16" s="174">
        <f>B8+B12-E7</f>
        <v>0</v>
      </c>
      <c r="F16" s="174">
        <f>B9+B13-F7</f>
        <v>0</v>
      </c>
      <c r="G16" s="174">
        <f>B10+B14-G7</f>
        <v>0</v>
      </c>
    </row>
    <row r="17" s="150" customFormat="1" customHeight="1" spans="1:7">
      <c r="A17" s="171"/>
      <c r="B17" s="172"/>
      <c r="C17" s="172"/>
      <c r="D17" s="174"/>
      <c r="E17" s="174"/>
      <c r="F17" s="174"/>
      <c r="G17" s="175"/>
    </row>
    <row r="18" s="150" customFormat="1" customHeight="1" spans="1:7">
      <c r="A18" s="171" t="s">
        <v>336</v>
      </c>
      <c r="B18" s="176">
        <f>B7+B11</f>
        <v>3072.4</v>
      </c>
      <c r="C18" s="176" t="s">
        <v>337</v>
      </c>
      <c r="D18" s="174">
        <f>SUM(D7+D16)</f>
        <v>3072.4</v>
      </c>
      <c r="E18" s="174">
        <f>SUM(E7+E16)</f>
        <v>3072.4</v>
      </c>
      <c r="F18" s="174">
        <f>SUM(F7+F16)</f>
        <v>0</v>
      </c>
      <c r="G18" s="174">
        <f>SUM(G7+G16)</f>
        <v>0</v>
      </c>
    </row>
    <row r="19" customHeight="1" spans="1:6">
      <c r="A19" s="177"/>
      <c r="B19" s="177"/>
      <c r="C19" s="177"/>
      <c r="D19" s="177"/>
      <c r="E19" s="177"/>
      <c r="F19" s="17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showGridLines="0" showZeros="0" workbookViewId="0">
      <selection activeCell="O47" sqref="O47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4" width="6.875" style="42"/>
    <col min="255" max="255" width="23.625" style="42" customWidth="1"/>
    <col min="256" max="256" width="44.625" style="42" customWidth="1"/>
    <col min="257" max="257" width="16.5" style="42" customWidth="1"/>
    <col min="258" max="260" width="13.625" style="42" customWidth="1"/>
    <col min="261" max="510" width="6.875" style="42"/>
    <col min="511" max="511" width="23.625" style="42" customWidth="1"/>
    <col min="512" max="512" width="44.625" style="42" customWidth="1"/>
    <col min="513" max="513" width="16.5" style="42" customWidth="1"/>
    <col min="514" max="516" width="13.625" style="42" customWidth="1"/>
    <col min="517" max="766" width="6.875" style="42"/>
    <col min="767" max="767" width="23.625" style="42" customWidth="1"/>
    <col min="768" max="768" width="44.625" style="42" customWidth="1"/>
    <col min="769" max="769" width="16.5" style="42" customWidth="1"/>
    <col min="770" max="772" width="13.625" style="42" customWidth="1"/>
    <col min="773" max="1022" width="6.875" style="42"/>
    <col min="1023" max="1023" width="23.625" style="42" customWidth="1"/>
    <col min="1024" max="1024" width="44.625" style="42" customWidth="1"/>
    <col min="1025" max="1025" width="16.5" style="42" customWidth="1"/>
    <col min="1026" max="1028" width="13.625" style="42" customWidth="1"/>
    <col min="1029" max="1278" width="6.875" style="42"/>
    <col min="1279" max="1279" width="23.625" style="42" customWidth="1"/>
    <col min="1280" max="1280" width="44.625" style="42" customWidth="1"/>
    <col min="1281" max="1281" width="16.5" style="42" customWidth="1"/>
    <col min="1282" max="1284" width="13.625" style="42" customWidth="1"/>
    <col min="1285" max="1534" width="6.875" style="42"/>
    <col min="1535" max="1535" width="23.625" style="42" customWidth="1"/>
    <col min="1536" max="1536" width="44.625" style="42" customWidth="1"/>
    <col min="1537" max="1537" width="16.5" style="42" customWidth="1"/>
    <col min="1538" max="1540" width="13.625" style="42" customWidth="1"/>
    <col min="1541" max="1790" width="6.875" style="42"/>
    <col min="1791" max="1791" width="23.625" style="42" customWidth="1"/>
    <col min="1792" max="1792" width="44.625" style="42" customWidth="1"/>
    <col min="1793" max="1793" width="16.5" style="42" customWidth="1"/>
    <col min="1794" max="1796" width="13.625" style="42" customWidth="1"/>
    <col min="1797" max="2046" width="6.875" style="42"/>
    <col min="2047" max="2047" width="23.625" style="42" customWidth="1"/>
    <col min="2048" max="2048" width="44.625" style="42" customWidth="1"/>
    <col min="2049" max="2049" width="16.5" style="42" customWidth="1"/>
    <col min="2050" max="2052" width="13.625" style="42" customWidth="1"/>
    <col min="2053" max="2302" width="6.875" style="42"/>
    <col min="2303" max="2303" width="23.625" style="42" customWidth="1"/>
    <col min="2304" max="2304" width="44.625" style="42" customWidth="1"/>
    <col min="2305" max="2305" width="16.5" style="42" customWidth="1"/>
    <col min="2306" max="2308" width="13.625" style="42" customWidth="1"/>
    <col min="2309" max="2558" width="6.875" style="42"/>
    <col min="2559" max="2559" width="23.625" style="42" customWidth="1"/>
    <col min="2560" max="2560" width="44.625" style="42" customWidth="1"/>
    <col min="2561" max="2561" width="16.5" style="42" customWidth="1"/>
    <col min="2562" max="2564" width="13.625" style="42" customWidth="1"/>
    <col min="2565" max="2814" width="6.875" style="42"/>
    <col min="2815" max="2815" width="23.625" style="42" customWidth="1"/>
    <col min="2816" max="2816" width="44.625" style="42" customWidth="1"/>
    <col min="2817" max="2817" width="16.5" style="42" customWidth="1"/>
    <col min="2818" max="2820" width="13.625" style="42" customWidth="1"/>
    <col min="2821" max="3070" width="6.875" style="42"/>
    <col min="3071" max="3071" width="23.625" style="42" customWidth="1"/>
    <col min="3072" max="3072" width="44.625" style="42" customWidth="1"/>
    <col min="3073" max="3073" width="16.5" style="42" customWidth="1"/>
    <col min="3074" max="3076" width="13.625" style="42" customWidth="1"/>
    <col min="3077" max="3326" width="6.875" style="42"/>
    <col min="3327" max="3327" width="23.625" style="42" customWidth="1"/>
    <col min="3328" max="3328" width="44.625" style="42" customWidth="1"/>
    <col min="3329" max="3329" width="16.5" style="42" customWidth="1"/>
    <col min="3330" max="3332" width="13.625" style="42" customWidth="1"/>
    <col min="3333" max="3582" width="6.875" style="42"/>
    <col min="3583" max="3583" width="23.625" style="42" customWidth="1"/>
    <col min="3584" max="3584" width="44.625" style="42" customWidth="1"/>
    <col min="3585" max="3585" width="16.5" style="42" customWidth="1"/>
    <col min="3586" max="3588" width="13.625" style="42" customWidth="1"/>
    <col min="3589" max="3838" width="6.875" style="42"/>
    <col min="3839" max="3839" width="23.625" style="42" customWidth="1"/>
    <col min="3840" max="3840" width="44.625" style="42" customWidth="1"/>
    <col min="3841" max="3841" width="16.5" style="42" customWidth="1"/>
    <col min="3842" max="3844" width="13.625" style="42" customWidth="1"/>
    <col min="3845" max="4094" width="6.875" style="42"/>
    <col min="4095" max="4095" width="23.625" style="42" customWidth="1"/>
    <col min="4096" max="4096" width="44.625" style="42" customWidth="1"/>
    <col min="4097" max="4097" width="16.5" style="42" customWidth="1"/>
    <col min="4098" max="4100" width="13.625" style="42" customWidth="1"/>
    <col min="4101" max="4350" width="6.875" style="42"/>
    <col min="4351" max="4351" width="23.625" style="42" customWidth="1"/>
    <col min="4352" max="4352" width="44.625" style="42" customWidth="1"/>
    <col min="4353" max="4353" width="16.5" style="42" customWidth="1"/>
    <col min="4354" max="4356" width="13.625" style="42" customWidth="1"/>
    <col min="4357" max="4606" width="6.875" style="42"/>
    <col min="4607" max="4607" width="23.625" style="42" customWidth="1"/>
    <col min="4608" max="4608" width="44.625" style="42" customWidth="1"/>
    <col min="4609" max="4609" width="16.5" style="42" customWidth="1"/>
    <col min="4610" max="4612" width="13.625" style="42" customWidth="1"/>
    <col min="4613" max="4862" width="6.875" style="42"/>
    <col min="4863" max="4863" width="23.625" style="42" customWidth="1"/>
    <col min="4864" max="4864" width="44.625" style="42" customWidth="1"/>
    <col min="4865" max="4865" width="16.5" style="42" customWidth="1"/>
    <col min="4866" max="4868" width="13.625" style="42" customWidth="1"/>
    <col min="4869" max="5118" width="6.875" style="42"/>
    <col min="5119" max="5119" width="23.625" style="42" customWidth="1"/>
    <col min="5120" max="5120" width="44.625" style="42" customWidth="1"/>
    <col min="5121" max="5121" width="16.5" style="42" customWidth="1"/>
    <col min="5122" max="5124" width="13.625" style="42" customWidth="1"/>
    <col min="5125" max="5374" width="6.875" style="42"/>
    <col min="5375" max="5375" width="23.625" style="42" customWidth="1"/>
    <col min="5376" max="5376" width="44.625" style="42" customWidth="1"/>
    <col min="5377" max="5377" width="16.5" style="42" customWidth="1"/>
    <col min="5378" max="5380" width="13.625" style="42" customWidth="1"/>
    <col min="5381" max="5630" width="6.875" style="42"/>
    <col min="5631" max="5631" width="23.625" style="42" customWidth="1"/>
    <col min="5632" max="5632" width="44.625" style="42" customWidth="1"/>
    <col min="5633" max="5633" width="16.5" style="42" customWidth="1"/>
    <col min="5634" max="5636" width="13.625" style="42" customWidth="1"/>
    <col min="5637" max="5886" width="6.875" style="42"/>
    <col min="5887" max="5887" width="23.625" style="42" customWidth="1"/>
    <col min="5888" max="5888" width="44.625" style="42" customWidth="1"/>
    <col min="5889" max="5889" width="16.5" style="42" customWidth="1"/>
    <col min="5890" max="5892" width="13.625" style="42" customWidth="1"/>
    <col min="5893" max="6142" width="6.875" style="42"/>
    <col min="6143" max="6143" width="23.625" style="42" customWidth="1"/>
    <col min="6144" max="6144" width="44.625" style="42" customWidth="1"/>
    <col min="6145" max="6145" width="16.5" style="42" customWidth="1"/>
    <col min="6146" max="6148" width="13.625" style="42" customWidth="1"/>
    <col min="6149" max="6398" width="6.875" style="42"/>
    <col min="6399" max="6399" width="23.625" style="42" customWidth="1"/>
    <col min="6400" max="6400" width="44.625" style="42" customWidth="1"/>
    <col min="6401" max="6401" width="16.5" style="42" customWidth="1"/>
    <col min="6402" max="6404" width="13.625" style="42" customWidth="1"/>
    <col min="6405" max="6654" width="6.875" style="42"/>
    <col min="6655" max="6655" width="23.625" style="42" customWidth="1"/>
    <col min="6656" max="6656" width="44.625" style="42" customWidth="1"/>
    <col min="6657" max="6657" width="16.5" style="42" customWidth="1"/>
    <col min="6658" max="6660" width="13.625" style="42" customWidth="1"/>
    <col min="6661" max="6910" width="6.875" style="42"/>
    <col min="6911" max="6911" width="23.625" style="42" customWidth="1"/>
    <col min="6912" max="6912" width="44.625" style="42" customWidth="1"/>
    <col min="6913" max="6913" width="16.5" style="42" customWidth="1"/>
    <col min="6914" max="6916" width="13.625" style="42" customWidth="1"/>
    <col min="6917" max="7166" width="6.875" style="42"/>
    <col min="7167" max="7167" width="23.625" style="42" customWidth="1"/>
    <col min="7168" max="7168" width="44.625" style="42" customWidth="1"/>
    <col min="7169" max="7169" width="16.5" style="42" customWidth="1"/>
    <col min="7170" max="7172" width="13.625" style="42" customWidth="1"/>
    <col min="7173" max="7422" width="6.875" style="42"/>
    <col min="7423" max="7423" width="23.625" style="42" customWidth="1"/>
    <col min="7424" max="7424" width="44.625" style="42" customWidth="1"/>
    <col min="7425" max="7425" width="16.5" style="42" customWidth="1"/>
    <col min="7426" max="7428" width="13.625" style="42" customWidth="1"/>
    <col min="7429" max="7678" width="6.875" style="42"/>
    <col min="7679" max="7679" width="23.625" style="42" customWidth="1"/>
    <col min="7680" max="7680" width="44.625" style="42" customWidth="1"/>
    <col min="7681" max="7681" width="16.5" style="42" customWidth="1"/>
    <col min="7682" max="7684" width="13.625" style="42" customWidth="1"/>
    <col min="7685" max="7934" width="6.875" style="42"/>
    <col min="7935" max="7935" width="23.625" style="42" customWidth="1"/>
    <col min="7936" max="7936" width="44.625" style="42" customWidth="1"/>
    <col min="7937" max="7937" width="16.5" style="42" customWidth="1"/>
    <col min="7938" max="7940" width="13.625" style="42" customWidth="1"/>
    <col min="7941" max="8190" width="6.875" style="42"/>
    <col min="8191" max="8191" width="23.625" style="42" customWidth="1"/>
    <col min="8192" max="8192" width="44.625" style="42" customWidth="1"/>
    <col min="8193" max="8193" width="16.5" style="42" customWidth="1"/>
    <col min="8194" max="8196" width="13.625" style="42" customWidth="1"/>
    <col min="8197" max="8446" width="6.875" style="42"/>
    <col min="8447" max="8447" width="23.625" style="42" customWidth="1"/>
    <col min="8448" max="8448" width="44.625" style="42" customWidth="1"/>
    <col min="8449" max="8449" width="16.5" style="42" customWidth="1"/>
    <col min="8450" max="8452" width="13.625" style="42" customWidth="1"/>
    <col min="8453" max="8702" width="6.875" style="42"/>
    <col min="8703" max="8703" width="23.625" style="42" customWidth="1"/>
    <col min="8704" max="8704" width="44.625" style="42" customWidth="1"/>
    <col min="8705" max="8705" width="16.5" style="42" customWidth="1"/>
    <col min="8706" max="8708" width="13.625" style="42" customWidth="1"/>
    <col min="8709" max="8958" width="6.875" style="42"/>
    <col min="8959" max="8959" width="23.625" style="42" customWidth="1"/>
    <col min="8960" max="8960" width="44.625" style="42" customWidth="1"/>
    <col min="8961" max="8961" width="16.5" style="42" customWidth="1"/>
    <col min="8962" max="8964" width="13.625" style="42" customWidth="1"/>
    <col min="8965" max="9214" width="6.875" style="42"/>
    <col min="9215" max="9215" width="23.625" style="42" customWidth="1"/>
    <col min="9216" max="9216" width="44.625" style="42" customWidth="1"/>
    <col min="9217" max="9217" width="16.5" style="42" customWidth="1"/>
    <col min="9218" max="9220" width="13.625" style="42" customWidth="1"/>
    <col min="9221" max="9470" width="6.875" style="42"/>
    <col min="9471" max="9471" width="23.625" style="42" customWidth="1"/>
    <col min="9472" max="9472" width="44.625" style="42" customWidth="1"/>
    <col min="9473" max="9473" width="16.5" style="42" customWidth="1"/>
    <col min="9474" max="9476" width="13.625" style="42" customWidth="1"/>
    <col min="9477" max="9726" width="6.875" style="42"/>
    <col min="9727" max="9727" width="23.625" style="42" customWidth="1"/>
    <col min="9728" max="9728" width="44.625" style="42" customWidth="1"/>
    <col min="9729" max="9729" width="16.5" style="42" customWidth="1"/>
    <col min="9730" max="9732" width="13.625" style="42" customWidth="1"/>
    <col min="9733" max="9982" width="6.875" style="42"/>
    <col min="9983" max="9983" width="23.625" style="42" customWidth="1"/>
    <col min="9984" max="9984" width="44.625" style="42" customWidth="1"/>
    <col min="9985" max="9985" width="16.5" style="42" customWidth="1"/>
    <col min="9986" max="9988" width="13.625" style="42" customWidth="1"/>
    <col min="9989" max="10238" width="6.875" style="42"/>
    <col min="10239" max="10239" width="23.625" style="42" customWidth="1"/>
    <col min="10240" max="10240" width="44.625" style="42" customWidth="1"/>
    <col min="10241" max="10241" width="16.5" style="42" customWidth="1"/>
    <col min="10242" max="10244" width="13.625" style="42" customWidth="1"/>
    <col min="10245" max="10494" width="6.875" style="42"/>
    <col min="10495" max="10495" width="23.625" style="42" customWidth="1"/>
    <col min="10496" max="10496" width="44.625" style="42" customWidth="1"/>
    <col min="10497" max="10497" width="16.5" style="42" customWidth="1"/>
    <col min="10498" max="10500" width="13.625" style="42" customWidth="1"/>
    <col min="10501" max="10750" width="6.875" style="42"/>
    <col min="10751" max="10751" width="23.625" style="42" customWidth="1"/>
    <col min="10752" max="10752" width="44.625" style="42" customWidth="1"/>
    <col min="10753" max="10753" width="16.5" style="42" customWidth="1"/>
    <col min="10754" max="10756" width="13.625" style="42" customWidth="1"/>
    <col min="10757" max="11006" width="6.875" style="42"/>
    <col min="11007" max="11007" width="23.625" style="42" customWidth="1"/>
    <col min="11008" max="11008" width="44.625" style="42" customWidth="1"/>
    <col min="11009" max="11009" width="16.5" style="42" customWidth="1"/>
    <col min="11010" max="11012" width="13.625" style="42" customWidth="1"/>
    <col min="11013" max="11262" width="6.875" style="42"/>
    <col min="11263" max="11263" width="23.625" style="42" customWidth="1"/>
    <col min="11264" max="11264" width="44.625" style="42" customWidth="1"/>
    <col min="11265" max="11265" width="16.5" style="42" customWidth="1"/>
    <col min="11266" max="11268" width="13.625" style="42" customWidth="1"/>
    <col min="11269" max="11518" width="6.875" style="42"/>
    <col min="11519" max="11519" width="23.625" style="42" customWidth="1"/>
    <col min="11520" max="11520" width="44.625" style="42" customWidth="1"/>
    <col min="11521" max="11521" width="16.5" style="42" customWidth="1"/>
    <col min="11522" max="11524" width="13.625" style="42" customWidth="1"/>
    <col min="11525" max="11774" width="6.875" style="42"/>
    <col min="11775" max="11775" width="23.625" style="42" customWidth="1"/>
    <col min="11776" max="11776" width="44.625" style="42" customWidth="1"/>
    <col min="11777" max="11777" width="16.5" style="42" customWidth="1"/>
    <col min="11778" max="11780" width="13.625" style="42" customWidth="1"/>
    <col min="11781" max="12030" width="6.875" style="42"/>
    <col min="12031" max="12031" width="23.625" style="42" customWidth="1"/>
    <col min="12032" max="12032" width="44.625" style="42" customWidth="1"/>
    <col min="12033" max="12033" width="16.5" style="42" customWidth="1"/>
    <col min="12034" max="12036" width="13.625" style="42" customWidth="1"/>
    <col min="12037" max="12286" width="6.875" style="42"/>
    <col min="12287" max="12287" width="23.625" style="42" customWidth="1"/>
    <col min="12288" max="12288" width="44.625" style="42" customWidth="1"/>
    <col min="12289" max="12289" width="16.5" style="42" customWidth="1"/>
    <col min="12290" max="12292" width="13.625" style="42" customWidth="1"/>
    <col min="12293" max="12542" width="6.875" style="42"/>
    <col min="12543" max="12543" width="23.625" style="42" customWidth="1"/>
    <col min="12544" max="12544" width="44.625" style="42" customWidth="1"/>
    <col min="12545" max="12545" width="16.5" style="42" customWidth="1"/>
    <col min="12546" max="12548" width="13.625" style="42" customWidth="1"/>
    <col min="12549" max="12798" width="6.875" style="42"/>
    <col min="12799" max="12799" width="23.625" style="42" customWidth="1"/>
    <col min="12800" max="12800" width="44.625" style="42" customWidth="1"/>
    <col min="12801" max="12801" width="16.5" style="42" customWidth="1"/>
    <col min="12802" max="12804" width="13.625" style="42" customWidth="1"/>
    <col min="12805" max="13054" width="6.875" style="42"/>
    <col min="13055" max="13055" width="23.625" style="42" customWidth="1"/>
    <col min="13056" max="13056" width="44.625" style="42" customWidth="1"/>
    <col min="13057" max="13057" width="16.5" style="42" customWidth="1"/>
    <col min="13058" max="13060" width="13.625" style="42" customWidth="1"/>
    <col min="13061" max="13310" width="6.875" style="42"/>
    <col min="13311" max="13311" width="23.625" style="42" customWidth="1"/>
    <col min="13312" max="13312" width="44.625" style="42" customWidth="1"/>
    <col min="13313" max="13313" width="16.5" style="42" customWidth="1"/>
    <col min="13314" max="13316" width="13.625" style="42" customWidth="1"/>
    <col min="13317" max="13566" width="6.875" style="42"/>
    <col min="13567" max="13567" width="23.625" style="42" customWidth="1"/>
    <col min="13568" max="13568" width="44.625" style="42" customWidth="1"/>
    <col min="13569" max="13569" width="16.5" style="42" customWidth="1"/>
    <col min="13570" max="13572" width="13.625" style="42" customWidth="1"/>
    <col min="13573" max="13822" width="6.875" style="42"/>
    <col min="13823" max="13823" width="23.625" style="42" customWidth="1"/>
    <col min="13824" max="13824" width="44.625" style="42" customWidth="1"/>
    <col min="13825" max="13825" width="16.5" style="42" customWidth="1"/>
    <col min="13826" max="13828" width="13.625" style="42" customWidth="1"/>
    <col min="13829" max="14078" width="6.875" style="42"/>
    <col min="14079" max="14079" width="23.625" style="42" customWidth="1"/>
    <col min="14080" max="14080" width="44.625" style="42" customWidth="1"/>
    <col min="14081" max="14081" width="16.5" style="42" customWidth="1"/>
    <col min="14082" max="14084" width="13.625" style="42" customWidth="1"/>
    <col min="14085" max="14334" width="6.875" style="42"/>
    <col min="14335" max="14335" width="23.625" style="42" customWidth="1"/>
    <col min="14336" max="14336" width="44.625" style="42" customWidth="1"/>
    <col min="14337" max="14337" width="16.5" style="42" customWidth="1"/>
    <col min="14338" max="14340" width="13.625" style="42" customWidth="1"/>
    <col min="14341" max="14590" width="6.875" style="42"/>
    <col min="14591" max="14591" width="23.625" style="42" customWidth="1"/>
    <col min="14592" max="14592" width="44.625" style="42" customWidth="1"/>
    <col min="14593" max="14593" width="16.5" style="42" customWidth="1"/>
    <col min="14594" max="14596" width="13.625" style="42" customWidth="1"/>
    <col min="14597" max="14846" width="6.875" style="42"/>
    <col min="14847" max="14847" width="23.625" style="42" customWidth="1"/>
    <col min="14848" max="14848" width="44.625" style="42" customWidth="1"/>
    <col min="14849" max="14849" width="16.5" style="42" customWidth="1"/>
    <col min="14850" max="14852" width="13.625" style="42" customWidth="1"/>
    <col min="14853" max="15102" width="6.875" style="42"/>
    <col min="15103" max="15103" width="23.625" style="42" customWidth="1"/>
    <col min="15104" max="15104" width="44.625" style="42" customWidth="1"/>
    <col min="15105" max="15105" width="16.5" style="42" customWidth="1"/>
    <col min="15106" max="15108" width="13.625" style="42" customWidth="1"/>
    <col min="15109" max="15358" width="6.875" style="42"/>
    <col min="15359" max="15359" width="23.625" style="42" customWidth="1"/>
    <col min="15360" max="15360" width="44.625" style="42" customWidth="1"/>
    <col min="15361" max="15361" width="16.5" style="42" customWidth="1"/>
    <col min="15362" max="15364" width="13.625" style="42" customWidth="1"/>
    <col min="15365" max="15614" width="6.875" style="42"/>
    <col min="15615" max="15615" width="23.625" style="42" customWidth="1"/>
    <col min="15616" max="15616" width="44.625" style="42" customWidth="1"/>
    <col min="15617" max="15617" width="16.5" style="42" customWidth="1"/>
    <col min="15618" max="15620" width="13.625" style="42" customWidth="1"/>
    <col min="15621" max="15870" width="6.875" style="42"/>
    <col min="15871" max="15871" width="23.625" style="42" customWidth="1"/>
    <col min="15872" max="15872" width="44.625" style="42" customWidth="1"/>
    <col min="15873" max="15873" width="16.5" style="42" customWidth="1"/>
    <col min="15874" max="15876" width="13.625" style="42" customWidth="1"/>
    <col min="15877" max="16126" width="6.875" style="42"/>
    <col min="16127" max="16127" width="23.625" style="42" customWidth="1"/>
    <col min="16128" max="16128" width="44.625" style="42" customWidth="1"/>
    <col min="16129" max="16129" width="16.5" style="42" customWidth="1"/>
    <col min="16130" max="16132" width="13.625" style="42" customWidth="1"/>
    <col min="16133" max="16384" width="6.875" style="42"/>
  </cols>
  <sheetData>
    <row r="1" ht="20.1" customHeight="1" spans="1:1">
      <c r="A1" s="43" t="s">
        <v>338</v>
      </c>
    </row>
    <row r="2" ht="36" customHeight="1" spans="1:6">
      <c r="A2" s="137" t="s">
        <v>339</v>
      </c>
      <c r="B2" s="110"/>
      <c r="C2" s="110"/>
      <c r="D2" s="110"/>
      <c r="E2" s="110"/>
      <c r="F2" s="110"/>
    </row>
    <row r="3" ht="20.1" customHeight="1" spans="1:6">
      <c r="A3" s="122"/>
      <c r="B3" s="110"/>
      <c r="C3" s="110"/>
      <c r="D3" s="110"/>
      <c r="E3" s="110"/>
      <c r="F3" s="110"/>
    </row>
    <row r="4" ht="20.1" customHeight="1" spans="1:6">
      <c r="A4" s="51"/>
      <c r="B4" s="50"/>
      <c r="C4" s="50"/>
      <c r="D4" s="50"/>
      <c r="E4" s="50"/>
      <c r="F4" s="143" t="s">
        <v>313</v>
      </c>
    </row>
    <row r="5" ht="20.1" customHeight="1" spans="1:6">
      <c r="A5" s="63" t="s">
        <v>340</v>
      </c>
      <c r="B5" s="63"/>
      <c r="C5" s="144" t="s">
        <v>341</v>
      </c>
      <c r="D5" s="63" t="s">
        <v>342</v>
      </c>
      <c r="E5" s="63"/>
      <c r="F5" s="63"/>
    </row>
    <row r="6" ht="20.1" customHeight="1" spans="1:6">
      <c r="A6" s="82" t="s">
        <v>343</v>
      </c>
      <c r="B6" s="82" t="s">
        <v>344</v>
      </c>
      <c r="C6" s="63"/>
      <c r="D6" s="82" t="s">
        <v>345</v>
      </c>
      <c r="E6" s="82" t="s">
        <v>346</v>
      </c>
      <c r="F6" s="82" t="s">
        <v>347</v>
      </c>
    </row>
    <row r="7" s="41" customFormat="1" ht="24" customHeight="1" spans="1:6">
      <c r="A7" s="82"/>
      <c r="B7" s="82"/>
      <c r="C7" s="63">
        <f>C8+C22+C25+C48+C52+C58</f>
        <v>1719.54</v>
      </c>
      <c r="D7" s="63">
        <v>1715.62</v>
      </c>
      <c r="E7" s="63">
        <f>E8+E22+E25+E48+E52+E58</f>
        <v>1715.62</v>
      </c>
      <c r="F7" s="63"/>
    </row>
    <row r="8" s="41" customFormat="1" ht="24" customHeight="1" spans="1:6">
      <c r="A8" s="55">
        <v>201</v>
      </c>
      <c r="B8" s="55" t="s">
        <v>325</v>
      </c>
      <c r="C8" s="54">
        <f>C9+C12+C15+C17+C20</f>
        <v>514.25</v>
      </c>
      <c r="D8" s="145">
        <v>499.43</v>
      </c>
      <c r="E8" s="145">
        <v>499.43</v>
      </c>
      <c r="F8" s="145"/>
    </row>
    <row r="9" s="41" customFormat="1" ht="24" customHeight="1" spans="1:6">
      <c r="A9" s="55">
        <v>20101</v>
      </c>
      <c r="B9" s="55" t="s">
        <v>348</v>
      </c>
      <c r="C9" s="54">
        <f>C10+C11</f>
        <v>23.05</v>
      </c>
      <c r="D9" s="146">
        <v>23.64</v>
      </c>
      <c r="E9" s="146">
        <v>23.64</v>
      </c>
      <c r="F9" s="146"/>
    </row>
    <row r="10" s="41" customFormat="1" ht="24" customHeight="1" spans="1:6">
      <c r="A10" s="53" t="s">
        <v>349</v>
      </c>
      <c r="B10" s="55" t="s">
        <v>350</v>
      </c>
      <c r="C10" s="147">
        <v>17.05</v>
      </c>
      <c r="D10" s="146">
        <v>17.64</v>
      </c>
      <c r="E10" s="146">
        <v>17.64</v>
      </c>
      <c r="F10" s="146"/>
    </row>
    <row r="11" s="41" customFormat="1" ht="24" customHeight="1" spans="1:6">
      <c r="A11" s="53" t="s">
        <v>351</v>
      </c>
      <c r="B11" s="55" t="s">
        <v>352</v>
      </c>
      <c r="C11" s="147">
        <v>6</v>
      </c>
      <c r="D11" s="146">
        <v>6</v>
      </c>
      <c r="E11" s="146">
        <v>6</v>
      </c>
      <c r="F11" s="146"/>
    </row>
    <row r="12" s="41" customFormat="1" ht="24" customHeight="1" spans="1:6">
      <c r="A12" s="55">
        <v>20103</v>
      </c>
      <c r="B12" s="55" t="s">
        <v>353</v>
      </c>
      <c r="C12" s="147">
        <f>C13+C14</f>
        <v>434.27</v>
      </c>
      <c r="D12" s="146">
        <v>431.88</v>
      </c>
      <c r="E12" s="146">
        <v>431.88</v>
      </c>
      <c r="F12" s="146"/>
    </row>
    <row r="13" s="41" customFormat="1" ht="24" customHeight="1" spans="1:6">
      <c r="A13" s="53" t="s">
        <v>354</v>
      </c>
      <c r="B13" s="55" t="s">
        <v>355</v>
      </c>
      <c r="C13" s="147">
        <v>390.13</v>
      </c>
      <c r="D13" s="146">
        <v>372.54</v>
      </c>
      <c r="E13" s="146">
        <v>372.54</v>
      </c>
      <c r="F13" s="146"/>
    </row>
    <row r="14" s="41" customFormat="1" ht="24" customHeight="1" spans="1:6">
      <c r="A14" s="53" t="s">
        <v>356</v>
      </c>
      <c r="B14" s="55" t="s">
        <v>357</v>
      </c>
      <c r="C14" s="147">
        <v>44.14</v>
      </c>
      <c r="D14" s="146">
        <v>59.34</v>
      </c>
      <c r="E14" s="146">
        <v>59.34</v>
      </c>
      <c r="F14" s="146"/>
    </row>
    <row r="15" s="59" customFormat="1" ht="24" customHeight="1" spans="1:6">
      <c r="A15" s="55">
        <v>20106</v>
      </c>
      <c r="B15" s="55" t="s">
        <v>358</v>
      </c>
      <c r="C15" s="147">
        <v>0.05</v>
      </c>
      <c r="D15" s="146"/>
      <c r="E15" s="146"/>
      <c r="F15" s="146"/>
    </row>
    <row r="16" s="41" customFormat="1" ht="24" customHeight="1" spans="1:6">
      <c r="A16" s="53" t="s">
        <v>359</v>
      </c>
      <c r="B16" s="55" t="s">
        <v>355</v>
      </c>
      <c r="C16" s="147">
        <v>0.05</v>
      </c>
      <c r="D16" s="99"/>
      <c r="E16" s="99"/>
      <c r="F16" s="99"/>
    </row>
    <row r="17" s="41" customFormat="1" ht="24" customHeight="1" spans="1:6">
      <c r="A17" s="55">
        <v>20129</v>
      </c>
      <c r="B17" s="55" t="s">
        <v>360</v>
      </c>
      <c r="C17" s="147">
        <f>C18+C19</f>
        <v>23.98</v>
      </c>
      <c r="D17" s="146">
        <v>9.5</v>
      </c>
      <c r="E17" s="146">
        <v>9.5</v>
      </c>
      <c r="F17" s="99"/>
    </row>
    <row r="18" s="41" customFormat="1" ht="24" customHeight="1" spans="1:6">
      <c r="A18" s="53" t="s">
        <v>361</v>
      </c>
      <c r="B18" s="55" t="s">
        <v>355</v>
      </c>
      <c r="C18" s="147">
        <v>14.48</v>
      </c>
      <c r="D18" s="99"/>
      <c r="E18" s="99"/>
      <c r="F18" s="99"/>
    </row>
    <row r="19" s="41" customFormat="1" ht="24" customHeight="1" spans="1:6">
      <c r="A19" s="53" t="s">
        <v>362</v>
      </c>
      <c r="B19" s="55" t="s">
        <v>363</v>
      </c>
      <c r="C19" s="147">
        <v>9.5</v>
      </c>
      <c r="D19" s="99">
        <v>9.5</v>
      </c>
      <c r="E19" s="99">
        <v>9.5</v>
      </c>
      <c r="F19" s="99"/>
    </row>
    <row r="20" s="41" customFormat="1" ht="24" customHeight="1" spans="1:6">
      <c r="A20" s="55">
        <v>20131</v>
      </c>
      <c r="B20" s="55" t="s">
        <v>364</v>
      </c>
      <c r="C20" s="147">
        <v>32.9</v>
      </c>
      <c r="D20" s="99">
        <v>34.41</v>
      </c>
      <c r="E20" s="99">
        <v>34.41</v>
      </c>
      <c r="F20" s="99"/>
    </row>
    <row r="21" s="41" customFormat="1" ht="24" customHeight="1" spans="1:6">
      <c r="A21" s="53" t="s">
        <v>365</v>
      </c>
      <c r="B21" s="55" t="s">
        <v>355</v>
      </c>
      <c r="C21" s="148">
        <v>32.9</v>
      </c>
      <c r="D21" s="99">
        <v>34.41</v>
      </c>
      <c r="E21" s="99">
        <v>34.41</v>
      </c>
      <c r="F21" s="99"/>
    </row>
    <row r="22" s="41" customFormat="1" ht="24" customHeight="1" spans="1:6">
      <c r="A22" s="55">
        <v>207</v>
      </c>
      <c r="B22" s="149" t="s">
        <v>327</v>
      </c>
      <c r="C22" s="148">
        <v>26.26</v>
      </c>
      <c r="D22" s="99">
        <v>27.28</v>
      </c>
      <c r="E22" s="99">
        <v>27.28</v>
      </c>
      <c r="F22" s="99"/>
    </row>
    <row r="23" s="41" customFormat="1" ht="24" customHeight="1" spans="1:6">
      <c r="A23" s="55">
        <v>20701</v>
      </c>
      <c r="B23" s="55" t="s">
        <v>366</v>
      </c>
      <c r="C23" s="148">
        <v>26.26</v>
      </c>
      <c r="D23" s="99">
        <v>27.28</v>
      </c>
      <c r="E23" s="99">
        <v>27.28</v>
      </c>
      <c r="F23" s="99"/>
    </row>
    <row r="24" s="41" customFormat="1" ht="24" customHeight="1" spans="1:6">
      <c r="A24" s="53" t="s">
        <v>367</v>
      </c>
      <c r="B24" s="55" t="s">
        <v>368</v>
      </c>
      <c r="C24" s="148">
        <v>26.26</v>
      </c>
      <c r="D24" s="99">
        <v>27.28</v>
      </c>
      <c r="E24" s="99">
        <v>27.28</v>
      </c>
      <c r="F24" s="99"/>
    </row>
    <row r="25" s="41" customFormat="1" ht="24" customHeight="1" spans="1:6">
      <c r="A25" s="55">
        <v>208</v>
      </c>
      <c r="B25" s="55" t="s">
        <v>329</v>
      </c>
      <c r="C25" s="148">
        <f>C26+C28+C30+C35+C40+C42+C44+C46</f>
        <v>594.74</v>
      </c>
      <c r="D25" s="99">
        <f>D26+D28+D30+D35+D40+D42+D44+D46</f>
        <v>601</v>
      </c>
      <c r="E25" s="99">
        <f>E26+E28+E30+E35+E40+E42+E44+E46</f>
        <v>601</v>
      </c>
      <c r="F25" s="99"/>
    </row>
    <row r="26" s="41" customFormat="1" ht="24" customHeight="1" spans="1:6">
      <c r="A26" s="55">
        <v>20801</v>
      </c>
      <c r="B26" s="55" t="s">
        <v>369</v>
      </c>
      <c r="C26" s="148">
        <v>54.1</v>
      </c>
      <c r="D26" s="99">
        <v>56.18</v>
      </c>
      <c r="E26" s="99">
        <v>56.18</v>
      </c>
      <c r="F26" s="99"/>
    </row>
    <row r="27" s="41" customFormat="1" ht="24" customHeight="1" spans="1:6">
      <c r="A27" s="53">
        <v>2080150</v>
      </c>
      <c r="B27" s="55" t="s">
        <v>357</v>
      </c>
      <c r="C27" s="148">
        <v>54.1</v>
      </c>
      <c r="D27" s="99">
        <v>56.18</v>
      </c>
      <c r="E27" s="99">
        <v>56.18</v>
      </c>
      <c r="F27" s="99"/>
    </row>
    <row r="28" s="41" customFormat="1" ht="24" customHeight="1" spans="1:6">
      <c r="A28" s="55">
        <v>20802</v>
      </c>
      <c r="B28" s="55" t="s">
        <v>370</v>
      </c>
      <c r="C28" s="148">
        <v>25.89</v>
      </c>
      <c r="D28" s="99">
        <v>17.17</v>
      </c>
      <c r="E28" s="99">
        <v>17.17</v>
      </c>
      <c r="F28" s="99"/>
    </row>
    <row r="29" s="41" customFormat="1" ht="24" customHeight="1" spans="1:6">
      <c r="A29" s="53" t="s">
        <v>371</v>
      </c>
      <c r="B29" s="55" t="s">
        <v>372</v>
      </c>
      <c r="C29" s="148">
        <v>25.89</v>
      </c>
      <c r="D29" s="99">
        <v>17.17</v>
      </c>
      <c r="E29" s="99">
        <v>17.17</v>
      </c>
      <c r="F29" s="99"/>
    </row>
    <row r="30" s="41" customFormat="1" ht="24" customHeight="1" spans="1:6">
      <c r="A30" s="55">
        <v>20805</v>
      </c>
      <c r="B30" s="55" t="s">
        <v>373</v>
      </c>
      <c r="C30" s="148">
        <f>C31+C32+C33+C34</f>
        <v>122.73</v>
      </c>
      <c r="D30" s="99">
        <f>D31+D32+D33+D34</f>
        <v>126.89</v>
      </c>
      <c r="E30" s="99">
        <f>E31+E32+E33+E34</f>
        <v>126.89</v>
      </c>
      <c r="F30" s="99"/>
    </row>
    <row r="31" s="41" customFormat="1" ht="24" customHeight="1" spans="1:6">
      <c r="A31" s="53" t="s">
        <v>374</v>
      </c>
      <c r="B31" s="55" t="s">
        <v>375</v>
      </c>
      <c r="C31" s="148">
        <v>29.71</v>
      </c>
      <c r="D31" s="99">
        <v>34.63</v>
      </c>
      <c r="E31" s="99">
        <v>34.63</v>
      </c>
      <c r="F31" s="99"/>
    </row>
    <row r="32" s="41" customFormat="1" ht="24" customHeight="1" spans="1:6">
      <c r="A32" s="53" t="s">
        <v>376</v>
      </c>
      <c r="B32" s="55" t="s">
        <v>377</v>
      </c>
      <c r="C32" s="148">
        <v>10.43</v>
      </c>
      <c r="D32" s="99">
        <v>12.22</v>
      </c>
      <c r="E32" s="99">
        <v>12.22</v>
      </c>
      <c r="F32" s="99"/>
    </row>
    <row r="33" s="41" customFormat="1" ht="24" customHeight="1" spans="1:6">
      <c r="A33" s="53" t="s">
        <v>378</v>
      </c>
      <c r="B33" s="55" t="s">
        <v>379</v>
      </c>
      <c r="C33" s="148">
        <v>55.06</v>
      </c>
      <c r="D33" s="99">
        <v>53.36</v>
      </c>
      <c r="E33" s="99">
        <v>53.36</v>
      </c>
      <c r="F33" s="99"/>
    </row>
    <row r="34" s="41" customFormat="1" ht="24" customHeight="1" spans="1:6">
      <c r="A34" s="53" t="s">
        <v>380</v>
      </c>
      <c r="B34" s="55" t="s">
        <v>381</v>
      </c>
      <c r="C34" s="148">
        <v>27.53</v>
      </c>
      <c r="D34" s="99">
        <v>26.68</v>
      </c>
      <c r="E34" s="99">
        <v>26.68</v>
      </c>
      <c r="F34" s="99"/>
    </row>
    <row r="35" s="41" customFormat="1" ht="24" customHeight="1" spans="1:6">
      <c r="A35" s="55">
        <v>20808</v>
      </c>
      <c r="B35" s="55" t="s">
        <v>382</v>
      </c>
      <c r="C35" s="148">
        <f>C36+C37+C38+C39</f>
        <v>195.84</v>
      </c>
      <c r="D35" s="99">
        <f>D36+D37+D38+D39</f>
        <v>203.13</v>
      </c>
      <c r="E35" s="99">
        <f>E36+E37+E38+E39</f>
        <v>203.13</v>
      </c>
      <c r="F35" s="99"/>
    </row>
    <row r="36" s="41" customFormat="1" ht="24" customHeight="1" spans="1:6">
      <c r="A36" s="53" t="s">
        <v>383</v>
      </c>
      <c r="B36" s="55" t="s">
        <v>384</v>
      </c>
      <c r="C36" s="148">
        <v>5.64</v>
      </c>
      <c r="D36" s="99">
        <v>5.64</v>
      </c>
      <c r="E36" s="99">
        <v>5.64</v>
      </c>
      <c r="F36" s="99"/>
    </row>
    <row r="37" s="41" customFormat="1" ht="24" customHeight="1" spans="1:6">
      <c r="A37" s="53" t="s">
        <v>385</v>
      </c>
      <c r="B37" s="55" t="s">
        <v>386</v>
      </c>
      <c r="C37" s="148">
        <v>21.24</v>
      </c>
      <c r="D37" s="99">
        <v>23.27</v>
      </c>
      <c r="E37" s="99">
        <v>23.27</v>
      </c>
      <c r="F37" s="99"/>
    </row>
    <row r="38" s="41" customFormat="1" ht="24" customHeight="1" spans="1:6">
      <c r="A38" s="53" t="s">
        <v>387</v>
      </c>
      <c r="B38" s="55" t="s">
        <v>388</v>
      </c>
      <c r="C38" s="148">
        <v>159.36</v>
      </c>
      <c r="D38" s="99">
        <v>159.42</v>
      </c>
      <c r="E38" s="99">
        <v>159.42</v>
      </c>
      <c r="F38" s="99"/>
    </row>
    <row r="39" s="41" customFormat="1" ht="24" customHeight="1" spans="1:6">
      <c r="A39" s="53" t="s">
        <v>389</v>
      </c>
      <c r="B39" s="55" t="s">
        <v>390</v>
      </c>
      <c r="C39" s="148">
        <v>9.6</v>
      </c>
      <c r="D39" s="99">
        <v>14.8</v>
      </c>
      <c r="E39" s="99">
        <v>14.8</v>
      </c>
      <c r="F39" s="99"/>
    </row>
    <row r="40" s="41" customFormat="1" ht="24" customHeight="1" spans="1:6">
      <c r="A40" s="55">
        <v>20821</v>
      </c>
      <c r="B40" s="55" t="s">
        <v>391</v>
      </c>
      <c r="C40" s="148">
        <v>175.53</v>
      </c>
      <c r="D40" s="99">
        <v>176.03</v>
      </c>
      <c r="E40" s="99">
        <v>176.03</v>
      </c>
      <c r="F40" s="99"/>
    </row>
    <row r="41" s="41" customFormat="1" ht="24" customHeight="1" spans="1:6">
      <c r="A41" s="53" t="s">
        <v>392</v>
      </c>
      <c r="B41" s="55" t="s">
        <v>393</v>
      </c>
      <c r="C41" s="148">
        <v>175.53</v>
      </c>
      <c r="D41" s="99">
        <v>176.03</v>
      </c>
      <c r="E41" s="99">
        <v>176.03</v>
      </c>
      <c r="F41" s="99"/>
    </row>
    <row r="42" s="41" customFormat="1" ht="24" customHeight="1" spans="1:6">
      <c r="A42" s="55">
        <v>20825</v>
      </c>
      <c r="B42" s="55" t="s">
        <v>394</v>
      </c>
      <c r="C42" s="148">
        <v>2.47</v>
      </c>
      <c r="D42" s="99">
        <v>2.7</v>
      </c>
      <c r="E42" s="99">
        <v>2.7</v>
      </c>
      <c r="F42" s="99"/>
    </row>
    <row r="43" s="41" customFormat="1" ht="24" customHeight="1" spans="1:6">
      <c r="A43" s="53" t="s">
        <v>395</v>
      </c>
      <c r="B43" s="55" t="s">
        <v>396</v>
      </c>
      <c r="C43" s="148">
        <v>2.47</v>
      </c>
      <c r="D43" s="99">
        <v>2.7</v>
      </c>
      <c r="E43" s="99">
        <v>2.7</v>
      </c>
      <c r="F43" s="99"/>
    </row>
    <row r="44" s="41" customFormat="1" ht="24" customHeight="1" spans="1:6">
      <c r="A44" s="55">
        <v>20828</v>
      </c>
      <c r="B44" s="55" t="s">
        <v>397</v>
      </c>
      <c r="C44" s="148">
        <v>13.58</v>
      </c>
      <c r="D44" s="99">
        <v>14.1</v>
      </c>
      <c r="E44" s="99">
        <v>14.1</v>
      </c>
      <c r="F44" s="99"/>
    </row>
    <row r="45" s="41" customFormat="1" ht="24" customHeight="1" spans="1:6">
      <c r="A45" s="53" t="s">
        <v>398</v>
      </c>
      <c r="B45" s="55" t="s">
        <v>399</v>
      </c>
      <c r="C45" s="148">
        <v>13.58</v>
      </c>
      <c r="D45" s="99">
        <v>14.1</v>
      </c>
      <c r="E45" s="99">
        <v>14.1</v>
      </c>
      <c r="F45" s="99"/>
    </row>
    <row r="46" s="41" customFormat="1" ht="24" customHeight="1" spans="1:6">
      <c r="A46" s="55">
        <v>20899</v>
      </c>
      <c r="B46" s="55" t="s">
        <v>400</v>
      </c>
      <c r="C46" s="148">
        <v>4.6</v>
      </c>
      <c r="D46" s="99">
        <v>4.8</v>
      </c>
      <c r="E46" s="99">
        <v>4.8</v>
      </c>
      <c r="F46" s="99"/>
    </row>
    <row r="47" s="41" customFormat="1" ht="24" customHeight="1" spans="1:6">
      <c r="A47" s="53" t="s">
        <v>401</v>
      </c>
      <c r="B47" s="55" t="s">
        <v>400</v>
      </c>
      <c r="C47" s="148">
        <v>4.6</v>
      </c>
      <c r="D47" s="99">
        <v>4.8</v>
      </c>
      <c r="E47" s="99">
        <v>4.8</v>
      </c>
      <c r="F47" s="99"/>
    </row>
    <row r="48" s="41" customFormat="1" ht="24" customHeight="1" spans="1:6">
      <c r="A48" s="55">
        <v>210</v>
      </c>
      <c r="B48" s="55" t="s">
        <v>331</v>
      </c>
      <c r="C48" s="148">
        <v>32.69</v>
      </c>
      <c r="D48" s="99">
        <f>D49</f>
        <v>31.68</v>
      </c>
      <c r="E48" s="99">
        <f>E49</f>
        <v>31.68</v>
      </c>
      <c r="F48" s="99"/>
    </row>
    <row r="49" s="41" customFormat="1" ht="24" customHeight="1" spans="1:6">
      <c r="A49" s="55">
        <v>21011</v>
      </c>
      <c r="B49" s="55" t="s">
        <v>402</v>
      </c>
      <c r="C49" s="148">
        <f>C50+C51</f>
        <v>32.69</v>
      </c>
      <c r="D49" s="99">
        <v>31.68</v>
      </c>
      <c r="E49" s="99">
        <v>31.68</v>
      </c>
      <c r="F49" s="99"/>
    </row>
    <row r="50" s="41" customFormat="1" ht="24" customHeight="1" spans="1:6">
      <c r="A50" s="53" t="s">
        <v>403</v>
      </c>
      <c r="B50" s="55" t="s">
        <v>404</v>
      </c>
      <c r="C50" s="148">
        <v>21.85</v>
      </c>
      <c r="D50" s="99">
        <v>20</v>
      </c>
      <c r="E50" s="99">
        <v>20</v>
      </c>
      <c r="F50" s="99"/>
    </row>
    <row r="51" s="41" customFormat="1" ht="24" customHeight="1" spans="1:6">
      <c r="A51" s="53" t="s">
        <v>405</v>
      </c>
      <c r="B51" s="55" t="s">
        <v>406</v>
      </c>
      <c r="C51" s="148">
        <v>10.84</v>
      </c>
      <c r="D51" s="99">
        <v>11.68</v>
      </c>
      <c r="E51" s="99">
        <v>11.68</v>
      </c>
      <c r="F51" s="99"/>
    </row>
    <row r="52" s="41" customFormat="1" ht="24" customHeight="1" spans="1:6">
      <c r="A52" s="55">
        <v>213</v>
      </c>
      <c r="B52" s="55" t="s">
        <v>333</v>
      </c>
      <c r="C52" s="148">
        <f>C53+C56</f>
        <v>510.31</v>
      </c>
      <c r="D52" s="99">
        <v>516.21</v>
      </c>
      <c r="E52" s="99">
        <v>516.21</v>
      </c>
      <c r="F52" s="99"/>
    </row>
    <row r="53" s="41" customFormat="1" ht="24" customHeight="1" spans="1:6">
      <c r="A53" s="55">
        <v>21301</v>
      </c>
      <c r="B53" s="55" t="s">
        <v>407</v>
      </c>
      <c r="C53" s="148">
        <f>C54+C55</f>
        <v>81.06</v>
      </c>
      <c r="D53" s="99">
        <v>85.3</v>
      </c>
      <c r="E53" s="99">
        <v>85.3</v>
      </c>
      <c r="F53" s="99"/>
    </row>
    <row r="54" s="41" customFormat="1" ht="24" customHeight="1" spans="1:6">
      <c r="A54" s="53" t="s">
        <v>408</v>
      </c>
      <c r="B54" s="55" t="s">
        <v>409</v>
      </c>
      <c r="C54" s="148">
        <v>72.87</v>
      </c>
      <c r="D54" s="99">
        <v>76.26</v>
      </c>
      <c r="E54" s="99">
        <v>76.26</v>
      </c>
      <c r="F54" s="99"/>
    </row>
    <row r="55" s="41" customFormat="1" ht="24" customHeight="1" spans="1:6">
      <c r="A55" s="53" t="s">
        <v>410</v>
      </c>
      <c r="B55" s="55" t="s">
        <v>411</v>
      </c>
      <c r="C55" s="148">
        <v>8.19</v>
      </c>
      <c r="D55" s="99">
        <v>9.04</v>
      </c>
      <c r="E55" s="99">
        <v>9.04</v>
      </c>
      <c r="F55" s="99"/>
    </row>
    <row r="56" s="41" customFormat="1" ht="24" customHeight="1" spans="1:6">
      <c r="A56" s="55">
        <v>21307</v>
      </c>
      <c r="B56" s="55" t="s">
        <v>412</v>
      </c>
      <c r="C56" s="148">
        <v>429.25</v>
      </c>
      <c r="D56" s="99">
        <v>430.91</v>
      </c>
      <c r="E56" s="99">
        <v>430.91</v>
      </c>
      <c r="F56" s="99"/>
    </row>
    <row r="57" s="41" customFormat="1" ht="24" customHeight="1" spans="1:6">
      <c r="A57" s="53" t="s">
        <v>413</v>
      </c>
      <c r="B57" s="55" t="s">
        <v>414</v>
      </c>
      <c r="C57" s="148">
        <v>429.25</v>
      </c>
      <c r="D57" s="99">
        <v>430.91</v>
      </c>
      <c r="E57" s="99">
        <v>430.91</v>
      </c>
      <c r="F57" s="99"/>
    </row>
    <row r="58" s="41" customFormat="1" ht="24" customHeight="1" spans="1:6">
      <c r="A58" s="55">
        <v>221</v>
      </c>
      <c r="B58" s="55" t="s">
        <v>334</v>
      </c>
      <c r="C58" s="148">
        <v>41.29</v>
      </c>
      <c r="D58" s="99">
        <v>40.02</v>
      </c>
      <c r="E58" s="99">
        <v>40.02</v>
      </c>
      <c r="F58" s="99"/>
    </row>
    <row r="59" s="41" customFormat="1" ht="24" customHeight="1" spans="1:6">
      <c r="A59" s="55">
        <v>22102</v>
      </c>
      <c r="B59" s="55" t="s">
        <v>415</v>
      </c>
      <c r="C59" s="148">
        <v>41.29</v>
      </c>
      <c r="D59" s="99">
        <v>40.02</v>
      </c>
      <c r="E59" s="99">
        <v>40.02</v>
      </c>
      <c r="F59" s="99"/>
    </row>
    <row r="60" s="41" customFormat="1" ht="24" customHeight="1" spans="1:6">
      <c r="A60" s="53" t="s">
        <v>416</v>
      </c>
      <c r="B60" s="55" t="s">
        <v>417</v>
      </c>
      <c r="C60" s="148">
        <v>41.29</v>
      </c>
      <c r="D60" s="99">
        <v>40.02</v>
      </c>
      <c r="E60" s="99">
        <v>40.02</v>
      </c>
      <c r="F60" s="99"/>
    </row>
    <row r="61" s="41" customFormat="1" customHeight="1"/>
  </sheetData>
  <autoFilter ref="A6:F60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showGridLines="0" showZeros="0" workbookViewId="0">
      <selection activeCell="H16" sqref="H16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3" width="6.875" style="42"/>
    <col min="254" max="254" width="14.5" style="42" customWidth="1"/>
    <col min="255" max="255" width="33.375" style="42" customWidth="1"/>
    <col min="256" max="258" width="20.625" style="42" customWidth="1"/>
    <col min="259" max="509" width="6.875" style="42"/>
    <col min="510" max="510" width="14.5" style="42" customWidth="1"/>
    <col min="511" max="511" width="33.375" style="42" customWidth="1"/>
    <col min="512" max="514" width="20.625" style="42" customWidth="1"/>
    <col min="515" max="765" width="6.875" style="42"/>
    <col min="766" max="766" width="14.5" style="42" customWidth="1"/>
    <col min="767" max="767" width="33.375" style="42" customWidth="1"/>
    <col min="768" max="770" width="20.625" style="42" customWidth="1"/>
    <col min="771" max="1021" width="6.875" style="42"/>
    <col min="1022" max="1022" width="14.5" style="42" customWidth="1"/>
    <col min="1023" max="1023" width="33.375" style="42" customWidth="1"/>
    <col min="1024" max="1026" width="20.625" style="42" customWidth="1"/>
    <col min="1027" max="1277" width="6.875" style="42"/>
    <col min="1278" max="1278" width="14.5" style="42" customWidth="1"/>
    <col min="1279" max="1279" width="33.375" style="42" customWidth="1"/>
    <col min="1280" max="1282" width="20.625" style="42" customWidth="1"/>
    <col min="1283" max="1533" width="6.875" style="42"/>
    <col min="1534" max="1534" width="14.5" style="42" customWidth="1"/>
    <col min="1535" max="1535" width="33.375" style="42" customWidth="1"/>
    <col min="1536" max="1538" width="20.625" style="42" customWidth="1"/>
    <col min="1539" max="1789" width="6.875" style="42"/>
    <col min="1790" max="1790" width="14.5" style="42" customWidth="1"/>
    <col min="1791" max="1791" width="33.375" style="42" customWidth="1"/>
    <col min="1792" max="1794" width="20.625" style="42" customWidth="1"/>
    <col min="1795" max="2045" width="6.875" style="42"/>
    <col min="2046" max="2046" width="14.5" style="42" customWidth="1"/>
    <col min="2047" max="2047" width="33.375" style="42" customWidth="1"/>
    <col min="2048" max="2050" width="20.625" style="42" customWidth="1"/>
    <col min="2051" max="2301" width="6.875" style="42"/>
    <col min="2302" max="2302" width="14.5" style="42" customWidth="1"/>
    <col min="2303" max="2303" width="33.375" style="42" customWidth="1"/>
    <col min="2304" max="2306" width="20.625" style="42" customWidth="1"/>
    <col min="2307" max="2557" width="6.875" style="42"/>
    <col min="2558" max="2558" width="14.5" style="42" customWidth="1"/>
    <col min="2559" max="2559" width="33.375" style="42" customWidth="1"/>
    <col min="2560" max="2562" width="20.625" style="42" customWidth="1"/>
    <col min="2563" max="2813" width="6.875" style="42"/>
    <col min="2814" max="2814" width="14.5" style="42" customWidth="1"/>
    <col min="2815" max="2815" width="33.375" style="42" customWidth="1"/>
    <col min="2816" max="2818" width="20.625" style="42" customWidth="1"/>
    <col min="2819" max="3069" width="6.875" style="42"/>
    <col min="3070" max="3070" width="14.5" style="42" customWidth="1"/>
    <col min="3071" max="3071" width="33.375" style="42" customWidth="1"/>
    <col min="3072" max="3074" width="20.625" style="42" customWidth="1"/>
    <col min="3075" max="3325" width="6.875" style="42"/>
    <col min="3326" max="3326" width="14.5" style="42" customWidth="1"/>
    <col min="3327" max="3327" width="33.375" style="42" customWidth="1"/>
    <col min="3328" max="3330" width="20.625" style="42" customWidth="1"/>
    <col min="3331" max="3581" width="6.875" style="42"/>
    <col min="3582" max="3582" width="14.5" style="42" customWidth="1"/>
    <col min="3583" max="3583" width="33.375" style="42" customWidth="1"/>
    <col min="3584" max="3586" width="20.625" style="42" customWidth="1"/>
    <col min="3587" max="3837" width="6.875" style="42"/>
    <col min="3838" max="3838" width="14.5" style="42" customWidth="1"/>
    <col min="3839" max="3839" width="33.375" style="42" customWidth="1"/>
    <col min="3840" max="3842" width="20.625" style="42" customWidth="1"/>
    <col min="3843" max="4093" width="6.875" style="42"/>
    <col min="4094" max="4094" width="14.5" style="42" customWidth="1"/>
    <col min="4095" max="4095" width="33.375" style="42" customWidth="1"/>
    <col min="4096" max="4098" width="20.625" style="42" customWidth="1"/>
    <col min="4099" max="4349" width="6.875" style="42"/>
    <col min="4350" max="4350" width="14.5" style="42" customWidth="1"/>
    <col min="4351" max="4351" width="33.375" style="42" customWidth="1"/>
    <col min="4352" max="4354" width="20.625" style="42" customWidth="1"/>
    <col min="4355" max="4605" width="6.875" style="42"/>
    <col min="4606" max="4606" width="14.5" style="42" customWidth="1"/>
    <col min="4607" max="4607" width="33.375" style="42" customWidth="1"/>
    <col min="4608" max="4610" width="20.625" style="42" customWidth="1"/>
    <col min="4611" max="4861" width="6.875" style="42"/>
    <col min="4862" max="4862" width="14.5" style="42" customWidth="1"/>
    <col min="4863" max="4863" width="33.375" style="42" customWidth="1"/>
    <col min="4864" max="4866" width="20.625" style="42" customWidth="1"/>
    <col min="4867" max="5117" width="6.875" style="42"/>
    <col min="5118" max="5118" width="14.5" style="42" customWidth="1"/>
    <col min="5119" max="5119" width="33.375" style="42" customWidth="1"/>
    <col min="5120" max="5122" width="20.625" style="42" customWidth="1"/>
    <col min="5123" max="5373" width="6.875" style="42"/>
    <col min="5374" max="5374" width="14.5" style="42" customWidth="1"/>
    <col min="5375" max="5375" width="33.375" style="42" customWidth="1"/>
    <col min="5376" max="5378" width="20.625" style="42" customWidth="1"/>
    <col min="5379" max="5629" width="6.875" style="42"/>
    <col min="5630" max="5630" width="14.5" style="42" customWidth="1"/>
    <col min="5631" max="5631" width="33.375" style="42" customWidth="1"/>
    <col min="5632" max="5634" width="20.625" style="42" customWidth="1"/>
    <col min="5635" max="5885" width="6.875" style="42"/>
    <col min="5886" max="5886" width="14.5" style="42" customWidth="1"/>
    <col min="5887" max="5887" width="33.375" style="42" customWidth="1"/>
    <col min="5888" max="5890" width="20.625" style="42" customWidth="1"/>
    <col min="5891" max="6141" width="6.875" style="42"/>
    <col min="6142" max="6142" width="14.5" style="42" customWidth="1"/>
    <col min="6143" max="6143" width="33.375" style="42" customWidth="1"/>
    <col min="6144" max="6146" width="20.625" style="42" customWidth="1"/>
    <col min="6147" max="6397" width="6.875" style="42"/>
    <col min="6398" max="6398" width="14.5" style="42" customWidth="1"/>
    <col min="6399" max="6399" width="33.375" style="42" customWidth="1"/>
    <col min="6400" max="6402" width="20.625" style="42" customWidth="1"/>
    <col min="6403" max="6653" width="6.875" style="42"/>
    <col min="6654" max="6654" width="14.5" style="42" customWidth="1"/>
    <col min="6655" max="6655" width="33.375" style="42" customWidth="1"/>
    <col min="6656" max="6658" width="20.625" style="42" customWidth="1"/>
    <col min="6659" max="6909" width="6.875" style="42"/>
    <col min="6910" max="6910" width="14.5" style="42" customWidth="1"/>
    <col min="6911" max="6911" width="33.375" style="42" customWidth="1"/>
    <col min="6912" max="6914" width="20.625" style="42" customWidth="1"/>
    <col min="6915" max="7165" width="6.875" style="42"/>
    <col min="7166" max="7166" width="14.5" style="42" customWidth="1"/>
    <col min="7167" max="7167" width="33.375" style="42" customWidth="1"/>
    <col min="7168" max="7170" width="20.625" style="42" customWidth="1"/>
    <col min="7171" max="7421" width="6.875" style="42"/>
    <col min="7422" max="7422" width="14.5" style="42" customWidth="1"/>
    <col min="7423" max="7423" width="33.375" style="42" customWidth="1"/>
    <col min="7424" max="7426" width="20.625" style="42" customWidth="1"/>
    <col min="7427" max="7677" width="6.875" style="42"/>
    <col min="7678" max="7678" width="14.5" style="42" customWidth="1"/>
    <col min="7679" max="7679" width="33.375" style="42" customWidth="1"/>
    <col min="7680" max="7682" width="20.625" style="42" customWidth="1"/>
    <col min="7683" max="7933" width="6.875" style="42"/>
    <col min="7934" max="7934" width="14.5" style="42" customWidth="1"/>
    <col min="7935" max="7935" width="33.375" style="42" customWidth="1"/>
    <col min="7936" max="7938" width="20.625" style="42" customWidth="1"/>
    <col min="7939" max="8189" width="6.875" style="42"/>
    <col min="8190" max="8190" width="14.5" style="42" customWidth="1"/>
    <col min="8191" max="8191" width="33.375" style="42" customWidth="1"/>
    <col min="8192" max="8194" width="20.625" style="42" customWidth="1"/>
    <col min="8195" max="8445" width="6.875" style="42"/>
    <col min="8446" max="8446" width="14.5" style="42" customWidth="1"/>
    <col min="8447" max="8447" width="33.375" style="42" customWidth="1"/>
    <col min="8448" max="8450" width="20.625" style="42" customWidth="1"/>
    <col min="8451" max="8701" width="6.875" style="42"/>
    <col min="8702" max="8702" width="14.5" style="42" customWidth="1"/>
    <col min="8703" max="8703" width="33.375" style="42" customWidth="1"/>
    <col min="8704" max="8706" width="20.625" style="42" customWidth="1"/>
    <col min="8707" max="8957" width="6.875" style="42"/>
    <col min="8958" max="8958" width="14.5" style="42" customWidth="1"/>
    <col min="8959" max="8959" width="33.375" style="42" customWidth="1"/>
    <col min="8960" max="8962" width="20.625" style="42" customWidth="1"/>
    <col min="8963" max="9213" width="6.875" style="42"/>
    <col min="9214" max="9214" width="14.5" style="42" customWidth="1"/>
    <col min="9215" max="9215" width="33.375" style="42" customWidth="1"/>
    <col min="9216" max="9218" width="20.625" style="42" customWidth="1"/>
    <col min="9219" max="9469" width="6.875" style="42"/>
    <col min="9470" max="9470" width="14.5" style="42" customWidth="1"/>
    <col min="9471" max="9471" width="33.375" style="42" customWidth="1"/>
    <col min="9472" max="9474" width="20.625" style="42" customWidth="1"/>
    <col min="9475" max="9725" width="6.875" style="42"/>
    <col min="9726" max="9726" width="14.5" style="42" customWidth="1"/>
    <col min="9727" max="9727" width="33.375" style="42" customWidth="1"/>
    <col min="9728" max="9730" width="20.625" style="42" customWidth="1"/>
    <col min="9731" max="9981" width="6.875" style="42"/>
    <col min="9982" max="9982" width="14.5" style="42" customWidth="1"/>
    <col min="9983" max="9983" width="33.375" style="42" customWidth="1"/>
    <col min="9984" max="9986" width="20.625" style="42" customWidth="1"/>
    <col min="9987" max="10237" width="6.875" style="42"/>
    <col min="10238" max="10238" width="14.5" style="42" customWidth="1"/>
    <col min="10239" max="10239" width="33.375" style="42" customWidth="1"/>
    <col min="10240" max="10242" width="20.625" style="42" customWidth="1"/>
    <col min="10243" max="10493" width="6.875" style="42"/>
    <col min="10494" max="10494" width="14.5" style="42" customWidth="1"/>
    <col min="10495" max="10495" width="33.375" style="42" customWidth="1"/>
    <col min="10496" max="10498" width="20.625" style="42" customWidth="1"/>
    <col min="10499" max="10749" width="6.875" style="42"/>
    <col min="10750" max="10750" width="14.5" style="42" customWidth="1"/>
    <col min="10751" max="10751" width="33.375" style="42" customWidth="1"/>
    <col min="10752" max="10754" width="20.625" style="42" customWidth="1"/>
    <col min="10755" max="11005" width="6.875" style="42"/>
    <col min="11006" max="11006" width="14.5" style="42" customWidth="1"/>
    <col min="11007" max="11007" width="33.375" style="42" customWidth="1"/>
    <col min="11008" max="11010" width="20.625" style="42" customWidth="1"/>
    <col min="11011" max="11261" width="6.875" style="42"/>
    <col min="11262" max="11262" width="14.5" style="42" customWidth="1"/>
    <col min="11263" max="11263" width="33.375" style="42" customWidth="1"/>
    <col min="11264" max="11266" width="20.625" style="42" customWidth="1"/>
    <col min="11267" max="11517" width="6.875" style="42"/>
    <col min="11518" max="11518" width="14.5" style="42" customWidth="1"/>
    <col min="11519" max="11519" width="33.375" style="42" customWidth="1"/>
    <col min="11520" max="11522" width="20.625" style="42" customWidth="1"/>
    <col min="11523" max="11773" width="6.875" style="42"/>
    <col min="11774" max="11774" width="14.5" style="42" customWidth="1"/>
    <col min="11775" max="11775" width="33.375" style="42" customWidth="1"/>
    <col min="11776" max="11778" width="20.625" style="42" customWidth="1"/>
    <col min="11779" max="12029" width="6.875" style="42"/>
    <col min="12030" max="12030" width="14.5" style="42" customWidth="1"/>
    <col min="12031" max="12031" width="33.375" style="42" customWidth="1"/>
    <col min="12032" max="12034" width="20.625" style="42" customWidth="1"/>
    <col min="12035" max="12285" width="6.875" style="42"/>
    <col min="12286" max="12286" width="14.5" style="42" customWidth="1"/>
    <col min="12287" max="12287" width="33.375" style="42" customWidth="1"/>
    <col min="12288" max="12290" width="20.625" style="42" customWidth="1"/>
    <col min="12291" max="12541" width="6.875" style="42"/>
    <col min="12542" max="12542" width="14.5" style="42" customWidth="1"/>
    <col min="12543" max="12543" width="33.375" style="42" customWidth="1"/>
    <col min="12544" max="12546" width="20.625" style="42" customWidth="1"/>
    <col min="12547" max="12797" width="6.875" style="42"/>
    <col min="12798" max="12798" width="14.5" style="42" customWidth="1"/>
    <col min="12799" max="12799" width="33.375" style="42" customWidth="1"/>
    <col min="12800" max="12802" width="20.625" style="42" customWidth="1"/>
    <col min="12803" max="13053" width="6.875" style="42"/>
    <col min="13054" max="13054" width="14.5" style="42" customWidth="1"/>
    <col min="13055" max="13055" width="33.375" style="42" customWidth="1"/>
    <col min="13056" max="13058" width="20.625" style="42" customWidth="1"/>
    <col min="13059" max="13309" width="6.875" style="42"/>
    <col min="13310" max="13310" width="14.5" style="42" customWidth="1"/>
    <col min="13311" max="13311" width="33.375" style="42" customWidth="1"/>
    <col min="13312" max="13314" width="20.625" style="42" customWidth="1"/>
    <col min="13315" max="13565" width="6.875" style="42"/>
    <col min="13566" max="13566" width="14.5" style="42" customWidth="1"/>
    <col min="13567" max="13567" width="33.375" style="42" customWidth="1"/>
    <col min="13568" max="13570" width="20.625" style="42" customWidth="1"/>
    <col min="13571" max="13821" width="6.875" style="42"/>
    <col min="13822" max="13822" width="14.5" style="42" customWidth="1"/>
    <col min="13823" max="13823" width="33.375" style="42" customWidth="1"/>
    <col min="13824" max="13826" width="20.625" style="42" customWidth="1"/>
    <col min="13827" max="14077" width="6.875" style="42"/>
    <col min="14078" max="14078" width="14.5" style="42" customWidth="1"/>
    <col min="14079" max="14079" width="33.375" style="42" customWidth="1"/>
    <col min="14080" max="14082" width="20.625" style="42" customWidth="1"/>
    <col min="14083" max="14333" width="6.875" style="42"/>
    <col min="14334" max="14334" width="14.5" style="42" customWidth="1"/>
    <col min="14335" max="14335" width="33.375" style="42" customWidth="1"/>
    <col min="14336" max="14338" width="20.625" style="42" customWidth="1"/>
    <col min="14339" max="14589" width="6.875" style="42"/>
    <col min="14590" max="14590" width="14.5" style="42" customWidth="1"/>
    <col min="14591" max="14591" width="33.375" style="42" customWidth="1"/>
    <col min="14592" max="14594" width="20.625" style="42" customWidth="1"/>
    <col min="14595" max="14845" width="6.875" style="42"/>
    <col min="14846" max="14846" width="14.5" style="42" customWidth="1"/>
    <col min="14847" max="14847" width="33.375" style="42" customWidth="1"/>
    <col min="14848" max="14850" width="20.625" style="42" customWidth="1"/>
    <col min="14851" max="15101" width="6.875" style="42"/>
    <col min="15102" max="15102" width="14.5" style="42" customWidth="1"/>
    <col min="15103" max="15103" width="33.375" style="42" customWidth="1"/>
    <col min="15104" max="15106" width="20.625" style="42" customWidth="1"/>
    <col min="15107" max="15357" width="6.875" style="42"/>
    <col min="15358" max="15358" width="14.5" style="42" customWidth="1"/>
    <col min="15359" max="15359" width="33.375" style="42" customWidth="1"/>
    <col min="15360" max="15362" width="20.625" style="42" customWidth="1"/>
    <col min="15363" max="15613" width="6.875" style="42"/>
    <col min="15614" max="15614" width="14.5" style="42" customWidth="1"/>
    <col min="15615" max="15615" width="33.375" style="42" customWidth="1"/>
    <col min="15616" max="15618" width="20.625" style="42" customWidth="1"/>
    <col min="15619" max="15869" width="6.875" style="42"/>
    <col min="15870" max="15870" width="14.5" style="42" customWidth="1"/>
    <col min="15871" max="15871" width="33.375" style="42" customWidth="1"/>
    <col min="15872" max="15874" width="20.625" style="42" customWidth="1"/>
    <col min="15875" max="16125" width="6.875" style="42"/>
    <col min="16126" max="16126" width="14.5" style="42" customWidth="1"/>
    <col min="16127" max="16127" width="33.375" style="42" customWidth="1"/>
    <col min="16128" max="16130" width="20.625" style="42" customWidth="1"/>
    <col min="16131" max="16384" width="6.875" style="42"/>
  </cols>
  <sheetData>
    <row r="1" customHeight="1" spans="1:5">
      <c r="A1" s="43" t="s">
        <v>418</v>
      </c>
      <c r="E1" s="136"/>
    </row>
    <row r="2" ht="44.25" customHeight="1" spans="1:5">
      <c r="A2" s="137" t="s">
        <v>419</v>
      </c>
      <c r="B2" s="138"/>
      <c r="C2" s="138"/>
      <c r="D2" s="138"/>
      <c r="E2" s="138"/>
    </row>
    <row r="3" customHeight="1" spans="1:5">
      <c r="A3" s="138"/>
      <c r="B3" s="138"/>
      <c r="C3" s="138"/>
      <c r="D3" s="138"/>
      <c r="E3" s="138"/>
    </row>
    <row r="4" s="123" customFormat="1" customHeight="1" spans="1:5">
      <c r="A4" s="51"/>
      <c r="B4" s="50"/>
      <c r="C4" s="50"/>
      <c r="D4" s="50"/>
      <c r="E4" s="139" t="s">
        <v>313</v>
      </c>
    </row>
    <row r="5" s="123" customFormat="1" customHeight="1" spans="1:5">
      <c r="A5" s="63" t="s">
        <v>420</v>
      </c>
      <c r="B5" s="63"/>
      <c r="C5" s="63" t="s">
        <v>421</v>
      </c>
      <c r="D5" s="63"/>
      <c r="E5" s="63"/>
    </row>
    <row r="6" s="123" customFormat="1" customHeight="1" spans="1:5">
      <c r="A6" s="63" t="s">
        <v>343</v>
      </c>
      <c r="B6" s="63" t="s">
        <v>344</v>
      </c>
      <c r="C6" s="63" t="s">
        <v>318</v>
      </c>
      <c r="D6" s="63" t="s">
        <v>422</v>
      </c>
      <c r="E6" s="63" t="s">
        <v>423</v>
      </c>
    </row>
    <row r="7" s="123" customFormat="1" customHeight="1" spans="1:7">
      <c r="A7" s="140" t="s">
        <v>424</v>
      </c>
      <c r="B7" s="70" t="s">
        <v>425</v>
      </c>
      <c r="C7" s="54">
        <f>SUM(C8,C21,C50)</f>
        <v>1715.62</v>
      </c>
      <c r="D7" s="54">
        <f>SUM(D8,D21,D50)</f>
        <v>1579.73</v>
      </c>
      <c r="E7" s="54">
        <f>SUM(E8,E21,E50)</f>
        <v>135.89</v>
      </c>
      <c r="G7" s="108"/>
    </row>
    <row r="8" s="123" customFormat="1" customHeight="1" spans="1:5">
      <c r="A8" s="69" t="s">
        <v>426</v>
      </c>
      <c r="B8" s="141" t="s">
        <v>427</v>
      </c>
      <c r="C8" s="96">
        <f>C9+C10+C11+C12+C13+C14+C15+C17+C18</f>
        <v>689.96</v>
      </c>
      <c r="D8" s="96">
        <f>D9+D10+D11+D12+D13+D14+D15+D17+D18</f>
        <v>689.96</v>
      </c>
      <c r="E8" s="54"/>
    </row>
    <row r="9" s="123" customFormat="1" customHeight="1" spans="1:8">
      <c r="A9" s="69" t="s">
        <v>428</v>
      </c>
      <c r="B9" s="141" t="s">
        <v>429</v>
      </c>
      <c r="C9" s="54">
        <v>160.18</v>
      </c>
      <c r="D9" s="54">
        <v>160.18</v>
      </c>
      <c r="E9" s="54"/>
      <c r="H9" s="108"/>
    </row>
    <row r="10" s="123" customFormat="1" customHeight="1" spans="1:5">
      <c r="A10" s="69" t="s">
        <v>430</v>
      </c>
      <c r="B10" s="141" t="s">
        <v>431</v>
      </c>
      <c r="C10" s="54">
        <v>163.44</v>
      </c>
      <c r="D10" s="54">
        <v>163.44</v>
      </c>
      <c r="E10" s="54"/>
    </row>
    <row r="11" s="123" customFormat="1" customHeight="1" spans="1:5">
      <c r="A11" s="69" t="s">
        <v>432</v>
      </c>
      <c r="B11" s="141" t="s">
        <v>433</v>
      </c>
      <c r="C11" s="54">
        <v>132.79</v>
      </c>
      <c r="D11" s="54">
        <v>132.79</v>
      </c>
      <c r="E11" s="54"/>
    </row>
    <row r="12" s="123" customFormat="1" customHeight="1" spans="1:5">
      <c r="A12" s="69" t="s">
        <v>434</v>
      </c>
      <c r="B12" s="141" t="s">
        <v>435</v>
      </c>
      <c r="C12" s="54">
        <v>80.14</v>
      </c>
      <c r="D12" s="54">
        <v>80.14</v>
      </c>
      <c r="E12" s="54"/>
    </row>
    <row r="13" s="123" customFormat="1" customHeight="1" spans="1:7">
      <c r="A13" s="69" t="s">
        <v>436</v>
      </c>
      <c r="B13" s="141" t="s">
        <v>437</v>
      </c>
      <c r="C13" s="54">
        <v>53.36</v>
      </c>
      <c r="D13" s="54">
        <v>53.36</v>
      </c>
      <c r="E13" s="54"/>
      <c r="G13" s="108"/>
    </row>
    <row r="14" s="123" customFormat="1" customHeight="1" spans="1:8">
      <c r="A14" s="69" t="s">
        <v>438</v>
      </c>
      <c r="B14" s="141" t="s">
        <v>439</v>
      </c>
      <c r="C14" s="54">
        <v>26.68</v>
      </c>
      <c r="D14" s="54">
        <v>26.68</v>
      </c>
      <c r="E14" s="54"/>
      <c r="H14" s="108"/>
    </row>
    <row r="15" s="123" customFormat="1" customHeight="1" spans="1:8">
      <c r="A15" s="69" t="s">
        <v>440</v>
      </c>
      <c r="B15" s="141" t="s">
        <v>441</v>
      </c>
      <c r="C15" s="54">
        <v>31.68</v>
      </c>
      <c r="D15" s="54">
        <v>31.68</v>
      </c>
      <c r="E15" s="54"/>
      <c r="H15" s="108"/>
    </row>
    <row r="16" s="123" customFormat="1" customHeight="1" spans="1:8">
      <c r="A16" s="69" t="s">
        <v>442</v>
      </c>
      <c r="B16" s="141" t="s">
        <v>443</v>
      </c>
      <c r="C16" s="54"/>
      <c r="D16" s="54"/>
      <c r="E16" s="54"/>
      <c r="H16" s="108"/>
    </row>
    <row r="17" s="123" customFormat="1" customHeight="1" spans="1:8">
      <c r="A17" s="69" t="s">
        <v>444</v>
      </c>
      <c r="B17" s="141" t="s">
        <v>445</v>
      </c>
      <c r="C17" s="54">
        <v>1.67</v>
      </c>
      <c r="D17" s="54">
        <v>1.67</v>
      </c>
      <c r="E17" s="54"/>
      <c r="H17" s="108"/>
    </row>
    <row r="18" s="123" customFormat="1" customHeight="1" spans="1:8">
      <c r="A18" s="69" t="s">
        <v>446</v>
      </c>
      <c r="B18" s="141" t="s">
        <v>447</v>
      </c>
      <c r="C18" s="54">
        <v>40.02</v>
      </c>
      <c r="D18" s="54">
        <v>40.02</v>
      </c>
      <c r="E18" s="54"/>
      <c r="H18" s="108"/>
    </row>
    <row r="19" s="123" customFormat="1" customHeight="1" spans="1:8">
      <c r="A19" s="69" t="s">
        <v>448</v>
      </c>
      <c r="B19" s="141" t="s">
        <v>449</v>
      </c>
      <c r="C19" s="54"/>
      <c r="D19" s="54"/>
      <c r="E19" s="54"/>
      <c r="F19" s="108"/>
      <c r="H19" s="108"/>
    </row>
    <row r="20" s="123" customFormat="1" customHeight="1" spans="1:8">
      <c r="A20" s="69" t="s">
        <v>450</v>
      </c>
      <c r="B20" s="141" t="s">
        <v>451</v>
      </c>
      <c r="C20" s="54"/>
      <c r="D20" s="54"/>
      <c r="E20" s="54"/>
      <c r="H20" s="108"/>
    </row>
    <row r="21" s="123" customFormat="1" customHeight="1" spans="1:5">
      <c r="A21" s="69" t="s">
        <v>452</v>
      </c>
      <c r="B21" s="141" t="s">
        <v>453</v>
      </c>
      <c r="C21" s="96">
        <f>C22+C23+C26+C27+C31+C33+C35+C36+C37+C42+C43+C44+C45+C46+C47+C49</f>
        <v>135.89</v>
      </c>
      <c r="D21" s="96"/>
      <c r="E21" s="96">
        <f>E22+E23+E26+E27+E31+E33+E35+E36+E37+E42+E43+E44+E45+E46+E47+E49</f>
        <v>135.89</v>
      </c>
    </row>
    <row r="22" s="123" customFormat="1" customHeight="1" spans="1:11">
      <c r="A22" s="69" t="s">
        <v>454</v>
      </c>
      <c r="B22" s="95" t="s">
        <v>455</v>
      </c>
      <c r="C22" s="54">
        <v>30</v>
      </c>
      <c r="D22" s="54"/>
      <c r="E22" s="54">
        <v>30</v>
      </c>
      <c r="K22" s="108"/>
    </row>
    <row r="23" s="123" customFormat="1" customHeight="1" spans="1:5">
      <c r="A23" s="69" t="s">
        <v>456</v>
      </c>
      <c r="B23" s="142" t="s">
        <v>457</v>
      </c>
      <c r="C23" s="54">
        <v>2.18</v>
      </c>
      <c r="D23" s="54"/>
      <c r="E23" s="54">
        <v>2.18</v>
      </c>
    </row>
    <row r="24" s="123" customFormat="1" customHeight="1" spans="1:7">
      <c r="A24" s="69" t="s">
        <v>458</v>
      </c>
      <c r="B24" s="142" t="s">
        <v>459</v>
      </c>
      <c r="C24" s="54"/>
      <c r="D24" s="54"/>
      <c r="E24" s="54"/>
      <c r="G24" s="108"/>
    </row>
    <row r="25" s="123" customFormat="1" customHeight="1" spans="1:5">
      <c r="A25" s="69" t="s">
        <v>460</v>
      </c>
      <c r="B25" s="142" t="s">
        <v>461</v>
      </c>
      <c r="C25" s="54"/>
      <c r="D25" s="54"/>
      <c r="E25" s="54"/>
    </row>
    <row r="26" s="123" customFormat="1" customHeight="1" spans="1:5">
      <c r="A26" s="69" t="s">
        <v>462</v>
      </c>
      <c r="B26" s="142" t="s">
        <v>463</v>
      </c>
      <c r="C26" s="54">
        <v>1.13</v>
      </c>
      <c r="D26" s="54"/>
      <c r="E26" s="54">
        <v>1.13</v>
      </c>
    </row>
    <row r="27" s="123" customFormat="1" customHeight="1" spans="1:9">
      <c r="A27" s="69" t="s">
        <v>464</v>
      </c>
      <c r="B27" s="142" t="s">
        <v>465</v>
      </c>
      <c r="C27" s="54">
        <v>3.18</v>
      </c>
      <c r="D27" s="54"/>
      <c r="E27" s="54">
        <v>3.18</v>
      </c>
      <c r="F27" s="108"/>
      <c r="I27" s="108"/>
    </row>
    <row r="28" s="123" customFormat="1" customHeight="1" spans="1:5">
      <c r="A28" s="69" t="s">
        <v>466</v>
      </c>
      <c r="B28" s="142" t="s">
        <v>467</v>
      </c>
      <c r="C28" s="54"/>
      <c r="D28" s="54"/>
      <c r="E28" s="54"/>
    </row>
    <row r="29" s="123" customFormat="1" customHeight="1" spans="1:5">
      <c r="A29" s="69" t="s">
        <v>468</v>
      </c>
      <c r="B29" s="142" t="s">
        <v>469</v>
      </c>
      <c r="C29" s="54"/>
      <c r="D29" s="54"/>
      <c r="E29" s="54"/>
    </row>
    <row r="30" s="123" customFormat="1" customHeight="1" spans="1:5">
      <c r="A30" s="69" t="s">
        <v>470</v>
      </c>
      <c r="B30" s="142" t="s">
        <v>471</v>
      </c>
      <c r="C30" s="54"/>
      <c r="D30" s="54"/>
      <c r="E30" s="54"/>
    </row>
    <row r="31" s="123" customFormat="1" customHeight="1" spans="1:5">
      <c r="A31" s="69" t="s">
        <v>472</v>
      </c>
      <c r="B31" s="95" t="s">
        <v>473</v>
      </c>
      <c r="C31" s="54">
        <v>8.57</v>
      </c>
      <c r="D31" s="54"/>
      <c r="E31" s="54">
        <v>8.57</v>
      </c>
    </row>
    <row r="32" s="123" customFormat="1" customHeight="1" spans="1:13">
      <c r="A32" s="69" t="s">
        <v>474</v>
      </c>
      <c r="B32" s="95" t="s">
        <v>475</v>
      </c>
      <c r="C32" s="54"/>
      <c r="D32" s="54"/>
      <c r="E32" s="54"/>
      <c r="M32" s="108"/>
    </row>
    <row r="33" s="123" customFormat="1" customHeight="1" spans="1:8">
      <c r="A33" s="69" t="s">
        <v>476</v>
      </c>
      <c r="B33" s="142" t="s">
        <v>477</v>
      </c>
      <c r="C33" s="54">
        <v>2.68</v>
      </c>
      <c r="D33" s="54"/>
      <c r="E33" s="54">
        <v>2.68</v>
      </c>
      <c r="H33" s="108"/>
    </row>
    <row r="34" s="123" customFormat="1" customHeight="1" spans="1:6">
      <c r="A34" s="69" t="s">
        <v>478</v>
      </c>
      <c r="B34" s="142" t="s">
        <v>479</v>
      </c>
      <c r="C34" s="54"/>
      <c r="D34" s="54"/>
      <c r="E34" s="54"/>
      <c r="F34" s="108"/>
    </row>
    <row r="35" s="123" customFormat="1" customHeight="1" spans="1:7">
      <c r="A35" s="69" t="s">
        <v>480</v>
      </c>
      <c r="B35" s="142" t="s">
        <v>481</v>
      </c>
      <c r="C35" s="54">
        <v>8.17</v>
      </c>
      <c r="D35" s="54"/>
      <c r="E35" s="54">
        <v>8.17</v>
      </c>
      <c r="F35" s="108"/>
      <c r="G35" s="108"/>
    </row>
    <row r="36" s="123" customFormat="1" customHeight="1" spans="1:5">
      <c r="A36" s="69" t="s">
        <v>482</v>
      </c>
      <c r="B36" s="142" t="s">
        <v>483</v>
      </c>
      <c r="C36" s="54">
        <v>2.18</v>
      </c>
      <c r="D36" s="54"/>
      <c r="E36" s="54">
        <v>2.18</v>
      </c>
    </row>
    <row r="37" s="123" customFormat="1" customHeight="1" spans="1:6">
      <c r="A37" s="69" t="s">
        <v>484</v>
      </c>
      <c r="B37" s="142" t="s">
        <v>485</v>
      </c>
      <c r="C37" s="54">
        <v>27.1</v>
      </c>
      <c r="D37" s="54"/>
      <c r="E37" s="54">
        <v>27.1</v>
      </c>
      <c r="F37" s="108"/>
    </row>
    <row r="38" s="123" customFormat="1" customHeight="1" spans="1:5">
      <c r="A38" s="69" t="s">
        <v>486</v>
      </c>
      <c r="B38" s="142" t="s">
        <v>487</v>
      </c>
      <c r="C38" s="54"/>
      <c r="D38" s="54"/>
      <c r="E38" s="54"/>
    </row>
    <row r="39" s="123" customFormat="1" customHeight="1" spans="1:5">
      <c r="A39" s="69" t="s">
        <v>488</v>
      </c>
      <c r="B39" s="142" t="s">
        <v>489</v>
      </c>
      <c r="C39" s="54"/>
      <c r="D39" s="54"/>
      <c r="E39" s="54"/>
    </row>
    <row r="40" s="123" customFormat="1" customHeight="1" spans="1:5">
      <c r="A40" s="69" t="s">
        <v>490</v>
      </c>
      <c r="B40" s="142" t="s">
        <v>491</v>
      </c>
      <c r="C40" s="54"/>
      <c r="D40" s="54"/>
      <c r="E40" s="54"/>
    </row>
    <row r="41" s="123" customFormat="1" customHeight="1" spans="1:5">
      <c r="A41" s="69" t="s">
        <v>492</v>
      </c>
      <c r="B41" s="142" t="s">
        <v>493</v>
      </c>
      <c r="C41" s="54"/>
      <c r="D41" s="54"/>
      <c r="E41" s="54"/>
    </row>
    <row r="42" s="123" customFormat="1" customHeight="1" spans="1:16">
      <c r="A42" s="69" t="s">
        <v>494</v>
      </c>
      <c r="B42" s="142" t="s">
        <v>495</v>
      </c>
      <c r="C42" s="54">
        <v>1.3</v>
      </c>
      <c r="D42" s="54"/>
      <c r="E42" s="54">
        <v>1.3</v>
      </c>
      <c r="G42" s="108"/>
      <c r="P42" s="108"/>
    </row>
    <row r="43" s="123" customFormat="1" customHeight="1" spans="1:5">
      <c r="A43" s="69" t="s">
        <v>496</v>
      </c>
      <c r="B43" s="142" t="s">
        <v>497</v>
      </c>
      <c r="C43" s="54">
        <v>0.2</v>
      </c>
      <c r="D43" s="54"/>
      <c r="E43" s="54">
        <v>0.2</v>
      </c>
    </row>
    <row r="44" s="123" customFormat="1" customHeight="1" spans="1:6">
      <c r="A44" s="69" t="s">
        <v>498</v>
      </c>
      <c r="B44" s="95" t="s">
        <v>499</v>
      </c>
      <c r="C44" s="54">
        <v>1.92</v>
      </c>
      <c r="D44" s="54"/>
      <c r="E44" s="54">
        <v>1.92</v>
      </c>
      <c r="F44" s="108"/>
    </row>
    <row r="45" s="123" customFormat="1" customHeight="1" spans="1:5">
      <c r="A45" s="69" t="s">
        <v>500</v>
      </c>
      <c r="B45" s="142" t="s">
        <v>501</v>
      </c>
      <c r="C45" s="54">
        <v>4.86</v>
      </c>
      <c r="D45" s="54"/>
      <c r="E45" s="54">
        <v>4.86</v>
      </c>
    </row>
    <row r="46" s="123" customFormat="1" customHeight="1" spans="1:13">
      <c r="A46" s="69" t="s">
        <v>502</v>
      </c>
      <c r="B46" s="142" t="s">
        <v>503</v>
      </c>
      <c r="C46" s="54">
        <v>8</v>
      </c>
      <c r="D46" s="54"/>
      <c r="E46" s="54">
        <v>8</v>
      </c>
      <c r="F46" s="108"/>
      <c r="M46" s="108"/>
    </row>
    <row r="47" s="123" customFormat="1" customHeight="1" spans="1:13">
      <c r="A47" s="69" t="s">
        <v>504</v>
      </c>
      <c r="B47" s="142" t="s">
        <v>505</v>
      </c>
      <c r="C47" s="54">
        <v>24.66</v>
      </c>
      <c r="D47" s="54"/>
      <c r="E47" s="54">
        <v>24.66</v>
      </c>
      <c r="M47" s="108"/>
    </row>
    <row r="48" s="123" customFormat="1" customHeight="1" spans="1:7">
      <c r="A48" s="69" t="s">
        <v>506</v>
      </c>
      <c r="B48" s="142" t="s">
        <v>507</v>
      </c>
      <c r="C48" s="54"/>
      <c r="D48" s="54"/>
      <c r="E48" s="54"/>
      <c r="G48" s="108"/>
    </row>
    <row r="49" s="123" customFormat="1" customHeight="1" spans="1:6">
      <c r="A49" s="69" t="s">
        <v>508</v>
      </c>
      <c r="B49" s="142" t="s">
        <v>509</v>
      </c>
      <c r="C49" s="54">
        <v>9.76</v>
      </c>
      <c r="D49" s="54"/>
      <c r="E49" s="54">
        <v>9.76</v>
      </c>
      <c r="F49" s="108"/>
    </row>
    <row r="50" s="123" customFormat="1" customHeight="1" spans="1:5">
      <c r="A50" s="69" t="s">
        <v>510</v>
      </c>
      <c r="B50" s="141" t="s">
        <v>511</v>
      </c>
      <c r="C50" s="96">
        <f>C51+C52+C53+C54+C55</f>
        <v>889.77</v>
      </c>
      <c r="D50" s="96">
        <f>D51+D52+D53+D54+D55</f>
        <v>889.77</v>
      </c>
      <c r="E50" s="54"/>
    </row>
    <row r="51" s="123" customFormat="1" customHeight="1" spans="1:5">
      <c r="A51" s="69" t="s">
        <v>512</v>
      </c>
      <c r="B51" s="142" t="s">
        <v>513</v>
      </c>
      <c r="C51" s="54">
        <v>46</v>
      </c>
      <c r="D51" s="54">
        <v>46</v>
      </c>
      <c r="E51" s="54"/>
    </row>
    <row r="52" s="123" customFormat="1" customHeight="1" spans="1:7">
      <c r="A52" s="69" t="s">
        <v>514</v>
      </c>
      <c r="B52" s="142" t="s">
        <v>515</v>
      </c>
      <c r="C52" s="54">
        <v>23.27</v>
      </c>
      <c r="D52" s="54">
        <v>23.27</v>
      </c>
      <c r="E52" s="54"/>
      <c r="F52" s="108"/>
      <c r="G52" s="108"/>
    </row>
    <row r="53" s="123" customFormat="1" customHeight="1" spans="1:5">
      <c r="A53" s="69" t="s">
        <v>516</v>
      </c>
      <c r="B53" s="142" t="s">
        <v>517</v>
      </c>
      <c r="C53" s="54">
        <v>636.97</v>
      </c>
      <c r="D53" s="54">
        <v>636.97</v>
      </c>
      <c r="E53" s="54"/>
    </row>
    <row r="54" s="123" customFormat="1" customHeight="1" spans="1:5">
      <c r="A54" s="69" t="s">
        <v>518</v>
      </c>
      <c r="B54" s="142" t="s">
        <v>519</v>
      </c>
      <c r="C54" s="54">
        <v>178.73</v>
      </c>
      <c r="D54" s="54">
        <v>178.73</v>
      </c>
      <c r="E54" s="54"/>
    </row>
    <row r="55" s="123" customFormat="1" customHeight="1" spans="1:5">
      <c r="A55" s="69" t="s">
        <v>520</v>
      </c>
      <c r="B55" s="142" t="s">
        <v>521</v>
      </c>
      <c r="C55" s="54">
        <v>4.8</v>
      </c>
      <c r="D55" s="54">
        <v>4.8</v>
      </c>
      <c r="E55" s="54"/>
    </row>
    <row r="56" customHeight="1" spans="3:5">
      <c r="C56" s="44"/>
      <c r="D56" s="44"/>
      <c r="E56" s="44"/>
    </row>
    <row r="57" customHeight="1" spans="4:11">
      <c r="D57" s="44"/>
      <c r="E57" s="44"/>
      <c r="K57" s="44"/>
    </row>
  </sheetData>
  <autoFilter ref="A6:P55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F16" sqref="F16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522</v>
      </c>
      <c r="L1" s="131"/>
    </row>
    <row r="2" ht="42" customHeight="1" spans="1:12">
      <c r="A2" s="109" t="s">
        <v>523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ht="20.1" customHeight="1" spans="1:12">
      <c r="A3" s="12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2" t="s">
        <v>313</v>
      </c>
    </row>
    <row r="5" ht="25.5" customHeight="1" spans="1:12">
      <c r="A5" s="63" t="s">
        <v>341</v>
      </c>
      <c r="B5" s="63"/>
      <c r="C5" s="63"/>
      <c r="D5" s="63"/>
      <c r="E5" s="63"/>
      <c r="F5" s="114"/>
      <c r="G5" s="63" t="s">
        <v>342</v>
      </c>
      <c r="H5" s="63"/>
      <c r="I5" s="63"/>
      <c r="J5" s="63"/>
      <c r="K5" s="63"/>
      <c r="L5" s="63"/>
    </row>
    <row r="6" ht="22.5" customHeight="1" spans="1:12">
      <c r="A6" s="82" t="s">
        <v>318</v>
      </c>
      <c r="B6" s="124" t="s">
        <v>524</v>
      </c>
      <c r="C6" s="82" t="s">
        <v>525</v>
      </c>
      <c r="D6" s="82"/>
      <c r="E6" s="82"/>
      <c r="F6" s="125" t="s">
        <v>526</v>
      </c>
      <c r="G6" s="126" t="s">
        <v>318</v>
      </c>
      <c r="H6" s="73" t="s">
        <v>524</v>
      </c>
      <c r="I6" s="82" t="s">
        <v>525</v>
      </c>
      <c r="J6" s="82"/>
      <c r="K6" s="132"/>
      <c r="L6" s="82" t="s">
        <v>526</v>
      </c>
    </row>
    <row r="7" ht="33.75" customHeight="1" spans="1:12">
      <c r="A7" s="115"/>
      <c r="B7" s="68"/>
      <c r="C7" s="116" t="s">
        <v>345</v>
      </c>
      <c r="D7" s="127" t="s">
        <v>527</v>
      </c>
      <c r="E7" s="127" t="s">
        <v>528</v>
      </c>
      <c r="F7" s="115"/>
      <c r="G7" s="128"/>
      <c r="H7" s="68"/>
      <c r="I7" s="133" t="s">
        <v>345</v>
      </c>
      <c r="J7" s="127" t="s">
        <v>527</v>
      </c>
      <c r="K7" s="134" t="s">
        <v>528</v>
      </c>
      <c r="L7" s="115"/>
    </row>
    <row r="8" ht="20.1" customHeight="1" spans="1:12">
      <c r="A8" s="129">
        <v>36.5</v>
      </c>
      <c r="B8" s="129"/>
      <c r="C8" s="129">
        <f>D8+E8</f>
        <v>8</v>
      </c>
      <c r="D8" s="129"/>
      <c r="E8" s="129">
        <v>8</v>
      </c>
      <c r="F8" s="130">
        <v>28.5</v>
      </c>
      <c r="G8" s="120">
        <v>35.1</v>
      </c>
      <c r="H8" s="54"/>
      <c r="I8" s="135">
        <f>J8+K8</f>
        <v>8</v>
      </c>
      <c r="J8" s="119"/>
      <c r="K8" s="120">
        <v>8</v>
      </c>
      <c r="L8" s="54">
        <v>27.1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16" sqref="F16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529</v>
      </c>
      <c r="E1" s="76"/>
    </row>
    <row r="2" ht="42.75" customHeight="1" spans="1:5">
      <c r="A2" s="109" t="s">
        <v>530</v>
      </c>
      <c r="B2" s="110"/>
      <c r="C2" s="110"/>
      <c r="D2" s="110"/>
      <c r="E2" s="110"/>
    </row>
    <row r="3" ht="20.1" customHeight="1" spans="1:5">
      <c r="A3" s="110"/>
      <c r="B3" s="110"/>
      <c r="C3" s="110"/>
      <c r="D3" s="110"/>
      <c r="E3" s="110"/>
    </row>
    <row r="4" ht="20.1" customHeight="1" spans="1:5">
      <c r="A4" s="111"/>
      <c r="B4" s="112"/>
      <c r="C4" s="112"/>
      <c r="D4" s="112"/>
      <c r="E4" s="113" t="s">
        <v>313</v>
      </c>
    </row>
    <row r="5" ht="20.1" customHeight="1" spans="1:5">
      <c r="A5" s="63" t="s">
        <v>343</v>
      </c>
      <c r="B5" s="114" t="s">
        <v>344</v>
      </c>
      <c r="C5" s="63" t="s">
        <v>531</v>
      </c>
      <c r="D5" s="63"/>
      <c r="E5" s="63"/>
    </row>
    <row r="6" ht="20.1" customHeight="1" spans="1:5">
      <c r="A6" s="115"/>
      <c r="B6" s="115"/>
      <c r="C6" s="116" t="s">
        <v>318</v>
      </c>
      <c r="D6" s="116" t="s">
        <v>346</v>
      </c>
      <c r="E6" s="116" t="s">
        <v>347</v>
      </c>
    </row>
    <row r="7" ht="20.1" customHeight="1" spans="1:5">
      <c r="A7" s="117"/>
      <c r="B7" s="118"/>
      <c r="C7" s="119"/>
      <c r="D7" s="120"/>
      <c r="E7" s="54"/>
    </row>
    <row r="8" ht="20.25" customHeight="1" spans="1:5">
      <c r="A8" s="121" t="s">
        <v>532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C7" sqref="C7:D13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533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38.25" customHeight="1" spans="1:251">
      <c r="A2" s="77" t="s">
        <v>534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ht="12.75" customHeight="1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1" spans="1:251">
      <c r="A4" s="51"/>
      <c r="B4" s="80"/>
      <c r="C4" s="81"/>
      <c r="D4" s="52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1" spans="1:251">
      <c r="A5" s="63" t="s">
        <v>314</v>
      </c>
      <c r="B5" s="63"/>
      <c r="C5" s="63" t="s">
        <v>315</v>
      </c>
      <c r="D5" s="63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1" spans="1:251">
      <c r="A6" s="82" t="s">
        <v>316</v>
      </c>
      <c r="B6" s="83" t="s">
        <v>317</v>
      </c>
      <c r="C6" s="82" t="s">
        <v>316</v>
      </c>
      <c r="D6" s="82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1" spans="1:251">
      <c r="A7" s="84" t="s">
        <v>535</v>
      </c>
      <c r="B7" s="85">
        <v>1715.62</v>
      </c>
      <c r="C7" s="86" t="s">
        <v>325</v>
      </c>
      <c r="D7" s="87">
        <v>583.93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1" spans="1:251">
      <c r="A8" s="88" t="s">
        <v>536</v>
      </c>
      <c r="B8" s="54"/>
      <c r="C8" s="86" t="s">
        <v>327</v>
      </c>
      <c r="D8" s="87">
        <v>30.12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1" spans="1:251">
      <c r="A9" s="89" t="s">
        <v>537</v>
      </c>
      <c r="B9" s="85"/>
      <c r="C9" s="90" t="s">
        <v>329</v>
      </c>
      <c r="D9" s="87">
        <v>720.33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1" spans="1:251">
      <c r="A10" s="91" t="s">
        <v>538</v>
      </c>
      <c r="B10" s="92"/>
      <c r="C10" s="93" t="s">
        <v>331</v>
      </c>
      <c r="D10" s="87">
        <v>32.16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1" spans="1:251">
      <c r="A11" s="91" t="s">
        <v>539</v>
      </c>
      <c r="B11" s="92"/>
      <c r="C11" s="90" t="s">
        <v>332</v>
      </c>
      <c r="D11" s="87">
        <v>258.47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1" spans="1:251">
      <c r="A12" s="91" t="s">
        <v>540</v>
      </c>
      <c r="B12" s="92"/>
      <c r="C12" s="90" t="s">
        <v>333</v>
      </c>
      <c r="D12" s="87">
        <v>1407.37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1" spans="2:251">
      <c r="B13" s="54"/>
      <c r="C13" s="90" t="s">
        <v>334</v>
      </c>
      <c r="D13" s="94">
        <v>40.02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1" spans="1:251">
      <c r="A14" s="95"/>
      <c r="B14" s="96"/>
      <c r="C14" s="97"/>
      <c r="D14" s="98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1" spans="1:251">
      <c r="A15" s="99"/>
      <c r="B15" s="96"/>
      <c r="C15" s="97"/>
      <c r="D15" s="98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1" spans="1:251">
      <c r="A16" s="99"/>
      <c r="B16" s="96"/>
      <c r="C16" s="97"/>
      <c r="D16" s="98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customHeight="1" spans="1:251">
      <c r="A17" s="99"/>
      <c r="B17" s="96"/>
      <c r="C17" s="100"/>
      <c r="D17" s="101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</row>
    <row r="18" customHeight="1" spans="1:251">
      <c r="A18" s="102" t="s">
        <v>541</v>
      </c>
      <c r="B18" s="103">
        <f>SUM(B7:B13)</f>
        <v>1715.62</v>
      </c>
      <c r="C18" s="104" t="s">
        <v>542</v>
      </c>
      <c r="D18" s="101">
        <v>3072.4</v>
      </c>
      <c r="F18" s="4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</row>
    <row r="19" customHeight="1" spans="1:251">
      <c r="A19" s="91" t="s">
        <v>543</v>
      </c>
      <c r="B19" s="103"/>
      <c r="C19" s="97" t="s">
        <v>544</v>
      </c>
      <c r="D19" s="101"/>
      <c r="E19" s="44"/>
      <c r="F19" s="44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</row>
    <row r="20" customHeight="1" spans="1:251">
      <c r="A20" s="91" t="s">
        <v>545</v>
      </c>
      <c r="B20" s="54">
        <v>1356.78</v>
      </c>
      <c r="C20" s="105"/>
      <c r="D20" s="101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</row>
    <row r="21" customHeight="1" spans="1:5">
      <c r="A21" s="106" t="s">
        <v>546</v>
      </c>
      <c r="B21" s="107">
        <f>B18+B20</f>
        <v>3072.4</v>
      </c>
      <c r="C21" s="100" t="s">
        <v>547</v>
      </c>
      <c r="D21" s="101">
        <f>D18+D19</f>
        <v>3072.4</v>
      </c>
      <c r="E21" s="44"/>
    </row>
    <row r="28" customHeight="1" spans="3:3">
      <c r="C28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showGridLines="0" showZeros="0" topLeftCell="A53" workbookViewId="0">
      <selection activeCell="N71" sqref="N71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548</v>
      </c>
      <c r="L1" s="71"/>
    </row>
    <row r="2" ht="43.5" customHeight="1" spans="1:12">
      <c r="A2" s="60" t="s">
        <v>549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20.1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2" t="s">
        <v>313</v>
      </c>
    </row>
    <row r="5" ht="24" customHeight="1" spans="1:12">
      <c r="A5" s="63" t="s">
        <v>550</v>
      </c>
      <c r="B5" s="63"/>
      <c r="C5" s="64" t="s">
        <v>318</v>
      </c>
      <c r="D5" s="37" t="s">
        <v>545</v>
      </c>
      <c r="E5" s="37" t="s">
        <v>535</v>
      </c>
      <c r="F5" s="37" t="s">
        <v>536</v>
      </c>
      <c r="G5" s="37" t="s">
        <v>537</v>
      </c>
      <c r="H5" s="65" t="s">
        <v>538</v>
      </c>
      <c r="I5" s="64"/>
      <c r="J5" s="37" t="s">
        <v>539</v>
      </c>
      <c r="K5" s="37" t="s">
        <v>540</v>
      </c>
      <c r="L5" s="73" t="s">
        <v>543</v>
      </c>
    </row>
    <row r="6" ht="43" customHeight="1" spans="1:12">
      <c r="A6" s="66" t="s">
        <v>343</v>
      </c>
      <c r="B6" s="67" t="s">
        <v>344</v>
      </c>
      <c r="C6" s="68"/>
      <c r="D6" s="68"/>
      <c r="E6" s="68"/>
      <c r="F6" s="68"/>
      <c r="G6" s="68"/>
      <c r="H6" s="37" t="s">
        <v>551</v>
      </c>
      <c r="I6" s="37" t="s">
        <v>552</v>
      </c>
      <c r="J6" s="68"/>
      <c r="K6" s="68"/>
      <c r="L6" s="68"/>
    </row>
    <row r="7" ht="25" customHeight="1" spans="1:12">
      <c r="A7" s="69"/>
      <c r="B7" s="70"/>
      <c r="C7" s="55">
        <f>D7+E7</f>
        <v>3072.4</v>
      </c>
      <c r="D7" s="55">
        <f>D8+D24+D27+D63+D69+D72</f>
        <v>1356.78</v>
      </c>
      <c r="E7" s="55">
        <f>E8+E24+E27+E63++E72+E86</f>
        <v>1715.62</v>
      </c>
      <c r="F7" s="54"/>
      <c r="G7" s="54"/>
      <c r="H7" s="54"/>
      <c r="I7" s="54"/>
      <c r="J7" s="54"/>
      <c r="K7" s="54"/>
      <c r="L7" s="54"/>
    </row>
    <row r="8" s="41" customFormat="1" ht="25" customHeight="1" spans="1:12">
      <c r="A8" s="55">
        <v>201</v>
      </c>
      <c r="B8" s="55" t="s">
        <v>325</v>
      </c>
      <c r="C8" s="55">
        <f t="shared" ref="C8:C39" si="0">D8+E8</f>
        <v>583.93</v>
      </c>
      <c r="D8" s="55">
        <f>D9+D12+D15+D17+D20+D22</f>
        <v>84.5</v>
      </c>
      <c r="E8" s="55">
        <v>499.43</v>
      </c>
      <c r="F8" s="56"/>
      <c r="G8" s="56"/>
      <c r="H8" s="56"/>
      <c r="I8" s="56"/>
      <c r="J8" s="56"/>
      <c r="K8" s="56"/>
      <c r="L8" s="56"/>
    </row>
    <row r="9" s="41" customFormat="1" ht="25" customHeight="1" spans="1:12">
      <c r="A9" s="55">
        <v>20101</v>
      </c>
      <c r="B9" s="55" t="s">
        <v>348</v>
      </c>
      <c r="C9" s="55">
        <f t="shared" si="0"/>
        <v>27.44</v>
      </c>
      <c r="D9" s="55">
        <v>3.8</v>
      </c>
      <c r="E9" s="55">
        <v>23.64</v>
      </c>
      <c r="F9" s="56"/>
      <c r="G9" s="56"/>
      <c r="H9" s="56"/>
      <c r="I9" s="56"/>
      <c r="J9" s="56"/>
      <c r="K9" s="56"/>
      <c r="L9" s="56"/>
    </row>
    <row r="10" s="41" customFormat="1" ht="25" customHeight="1" spans="1:12">
      <c r="A10" s="53" t="s">
        <v>349</v>
      </c>
      <c r="B10" s="55" t="s">
        <v>350</v>
      </c>
      <c r="C10" s="55">
        <f t="shared" si="0"/>
        <v>19.54</v>
      </c>
      <c r="D10" s="55">
        <v>1.9</v>
      </c>
      <c r="E10" s="55">
        <v>17.64</v>
      </c>
      <c r="F10" s="56"/>
      <c r="G10" s="56"/>
      <c r="H10" s="56"/>
      <c r="I10" s="56"/>
      <c r="J10" s="56"/>
      <c r="K10" s="56"/>
      <c r="L10" s="56"/>
    </row>
    <row r="11" s="41" customFormat="1" ht="25" customHeight="1" spans="1:12">
      <c r="A11" s="53" t="s">
        <v>351</v>
      </c>
      <c r="B11" s="55" t="s">
        <v>352</v>
      </c>
      <c r="C11" s="55">
        <f t="shared" si="0"/>
        <v>7.9</v>
      </c>
      <c r="D11" s="55">
        <v>1.9</v>
      </c>
      <c r="E11" s="55">
        <v>6</v>
      </c>
      <c r="F11" s="56"/>
      <c r="G11" s="56"/>
      <c r="H11" s="56"/>
      <c r="I11" s="56"/>
      <c r="J11" s="56"/>
      <c r="K11" s="56"/>
      <c r="L11" s="56"/>
    </row>
    <row r="12" s="41" customFormat="1" ht="25" customHeight="1" spans="1:12">
      <c r="A12" s="55">
        <v>20103</v>
      </c>
      <c r="B12" s="55" t="s">
        <v>353</v>
      </c>
      <c r="C12" s="55">
        <f t="shared" si="0"/>
        <v>500.76</v>
      </c>
      <c r="D12" s="55">
        <v>68.88</v>
      </c>
      <c r="E12" s="55">
        <v>431.88</v>
      </c>
      <c r="F12" s="56"/>
      <c r="G12" s="56"/>
      <c r="H12" s="56"/>
      <c r="I12" s="56"/>
      <c r="J12" s="56"/>
      <c r="K12" s="56"/>
      <c r="L12" s="56"/>
    </row>
    <row r="13" s="41" customFormat="1" ht="25" customHeight="1" spans="1:12">
      <c r="A13" s="53" t="s">
        <v>354</v>
      </c>
      <c r="B13" s="55" t="s">
        <v>355</v>
      </c>
      <c r="C13" s="55">
        <f t="shared" si="0"/>
        <v>441.42</v>
      </c>
      <c r="D13" s="55">
        <v>68.88</v>
      </c>
      <c r="E13" s="55">
        <v>372.54</v>
      </c>
      <c r="F13" s="57"/>
      <c r="G13" s="57"/>
      <c r="H13" s="57"/>
      <c r="I13" s="56"/>
      <c r="J13" s="56"/>
      <c r="K13" s="56"/>
      <c r="L13" s="56"/>
    </row>
    <row r="14" s="41" customFormat="1" ht="25" customHeight="1" spans="1:12">
      <c r="A14" s="53" t="s">
        <v>356</v>
      </c>
      <c r="B14" s="55" t="s">
        <v>357</v>
      </c>
      <c r="C14" s="55">
        <f t="shared" si="0"/>
        <v>59.34</v>
      </c>
      <c r="D14" s="55"/>
      <c r="E14" s="55">
        <v>59.34</v>
      </c>
      <c r="F14" s="57"/>
      <c r="G14" s="57"/>
      <c r="H14" s="57"/>
      <c r="I14" s="57"/>
      <c r="J14" s="56"/>
      <c r="K14" s="56"/>
      <c r="L14" s="57"/>
    </row>
    <row r="15" s="41" customFormat="1" ht="25" customHeight="1" spans="1:12">
      <c r="A15" s="55">
        <v>20106</v>
      </c>
      <c r="B15" s="55" t="s">
        <v>358</v>
      </c>
      <c r="C15" s="55">
        <f t="shared" si="0"/>
        <v>1.9</v>
      </c>
      <c r="D15" s="55">
        <v>1.9</v>
      </c>
      <c r="E15" s="55"/>
      <c r="F15" s="57"/>
      <c r="G15" s="57"/>
      <c r="H15" s="57"/>
      <c r="I15" s="57"/>
      <c r="J15" s="56"/>
      <c r="K15" s="56"/>
      <c r="L15" s="56"/>
    </row>
    <row r="16" s="41" customFormat="1" ht="25" customHeight="1" spans="1:12">
      <c r="A16" s="53" t="s">
        <v>359</v>
      </c>
      <c r="B16" s="55" t="s">
        <v>355</v>
      </c>
      <c r="C16" s="55">
        <f t="shared" si="0"/>
        <v>1.9</v>
      </c>
      <c r="D16" s="55">
        <v>1.9</v>
      </c>
      <c r="E16" s="55"/>
      <c r="F16" s="57"/>
      <c r="G16" s="57"/>
      <c r="H16" s="57"/>
      <c r="I16" s="57"/>
      <c r="J16" s="56"/>
      <c r="K16" s="57"/>
      <c r="L16" s="57"/>
    </row>
    <row r="17" s="41" customFormat="1" ht="25" customHeight="1" spans="1:12">
      <c r="A17" s="55">
        <v>20129</v>
      </c>
      <c r="B17" s="55" t="s">
        <v>360</v>
      </c>
      <c r="C17" s="55">
        <f t="shared" si="0"/>
        <v>11.4</v>
      </c>
      <c r="D17" s="55">
        <v>1.9</v>
      </c>
      <c r="E17" s="55">
        <v>9.5</v>
      </c>
      <c r="F17" s="57"/>
      <c r="G17" s="57"/>
      <c r="H17" s="57"/>
      <c r="I17" s="56"/>
      <c r="J17" s="56"/>
      <c r="K17" s="57"/>
      <c r="L17" s="57"/>
    </row>
    <row r="18" s="41" customFormat="1" ht="25" customHeight="1" spans="1:12">
      <c r="A18" s="53" t="s">
        <v>361</v>
      </c>
      <c r="B18" s="55" t="s">
        <v>355</v>
      </c>
      <c r="C18" s="55">
        <f t="shared" si="0"/>
        <v>1.9</v>
      </c>
      <c r="D18" s="55">
        <v>1.9</v>
      </c>
      <c r="E18" s="55"/>
      <c r="F18" s="57"/>
      <c r="G18" s="57"/>
      <c r="H18" s="57"/>
      <c r="I18" s="56"/>
      <c r="J18" s="57"/>
      <c r="K18" s="57"/>
      <c r="L18" s="57"/>
    </row>
    <row r="19" s="41" customFormat="1" ht="25" customHeight="1" spans="1:12">
      <c r="A19" s="53" t="s">
        <v>362</v>
      </c>
      <c r="B19" s="55" t="s">
        <v>363</v>
      </c>
      <c r="C19" s="55">
        <f t="shared" si="0"/>
        <v>9.5</v>
      </c>
      <c r="D19" s="55"/>
      <c r="E19" s="55">
        <v>9.5</v>
      </c>
      <c r="F19" s="57"/>
      <c r="G19" s="57"/>
      <c r="H19" s="57"/>
      <c r="I19" s="56"/>
      <c r="J19" s="57"/>
      <c r="K19" s="56"/>
      <c r="L19" s="57"/>
    </row>
    <row r="20" s="41" customFormat="1" ht="25" customHeight="1" spans="1:12">
      <c r="A20" s="55">
        <v>20131</v>
      </c>
      <c r="B20" s="55" t="s">
        <v>364</v>
      </c>
      <c r="C20" s="55">
        <f t="shared" si="0"/>
        <v>36.31</v>
      </c>
      <c r="D20" s="55">
        <v>1.9</v>
      </c>
      <c r="E20" s="55">
        <v>34.41</v>
      </c>
      <c r="F20" s="57"/>
      <c r="G20" s="57"/>
      <c r="H20" s="57"/>
      <c r="I20" s="57"/>
      <c r="J20" s="57"/>
      <c r="K20" s="57"/>
      <c r="L20" s="57"/>
    </row>
    <row r="21" s="41" customFormat="1" ht="25" customHeight="1" spans="1:12">
      <c r="A21" s="53" t="s">
        <v>365</v>
      </c>
      <c r="B21" s="55" t="s">
        <v>355</v>
      </c>
      <c r="C21" s="55">
        <f t="shared" si="0"/>
        <v>36.31</v>
      </c>
      <c r="D21" s="55">
        <v>1.9</v>
      </c>
      <c r="E21" s="55">
        <v>34.41</v>
      </c>
      <c r="F21" s="57"/>
      <c r="G21" s="57"/>
      <c r="H21" s="57"/>
      <c r="I21" s="57"/>
      <c r="J21" s="57"/>
      <c r="K21" s="57"/>
      <c r="L21" s="57"/>
    </row>
    <row r="22" s="41" customFormat="1" ht="25" customHeight="1" spans="1:12">
      <c r="A22" s="55">
        <v>20138</v>
      </c>
      <c r="B22" s="55" t="s">
        <v>553</v>
      </c>
      <c r="C22" s="55">
        <f t="shared" si="0"/>
        <v>6.12</v>
      </c>
      <c r="D22" s="55">
        <v>6.12</v>
      </c>
      <c r="E22" s="55"/>
      <c r="F22" s="57"/>
      <c r="G22" s="57"/>
      <c r="H22" s="57"/>
      <c r="I22" s="57"/>
      <c r="J22" s="57"/>
      <c r="K22" s="57"/>
      <c r="L22" s="57"/>
    </row>
    <row r="23" s="41" customFormat="1" ht="25" customHeight="1" spans="1:12">
      <c r="A23" s="55">
        <v>2013812</v>
      </c>
      <c r="B23" s="55" t="s">
        <v>554</v>
      </c>
      <c r="C23" s="55">
        <f t="shared" si="0"/>
        <v>6.12</v>
      </c>
      <c r="D23" s="55">
        <v>6.12</v>
      </c>
      <c r="E23" s="55"/>
      <c r="F23" s="57"/>
      <c r="G23" s="57"/>
      <c r="H23" s="57"/>
      <c r="I23" s="57"/>
      <c r="J23" s="57"/>
      <c r="K23" s="57"/>
      <c r="L23" s="57"/>
    </row>
    <row r="24" s="41" customFormat="1" ht="25" customHeight="1" spans="1:12">
      <c r="A24" s="55">
        <v>207</v>
      </c>
      <c r="B24" s="58" t="s">
        <v>327</v>
      </c>
      <c r="C24" s="55">
        <f t="shared" si="0"/>
        <v>30.12</v>
      </c>
      <c r="D24" s="55">
        <f>D25</f>
        <v>2.84</v>
      </c>
      <c r="E24" s="55">
        <v>27.28</v>
      </c>
      <c r="F24" s="57"/>
      <c r="G24" s="57"/>
      <c r="H24" s="57"/>
      <c r="I24" s="57"/>
      <c r="J24" s="57"/>
      <c r="K24" s="57"/>
      <c r="L24" s="57"/>
    </row>
    <row r="25" s="41" customFormat="1" ht="25" customHeight="1" spans="1:12">
      <c r="A25" s="55">
        <v>20701</v>
      </c>
      <c r="B25" s="55" t="s">
        <v>366</v>
      </c>
      <c r="C25" s="55">
        <f t="shared" si="0"/>
        <v>30.12</v>
      </c>
      <c r="D25" s="55">
        <v>2.84</v>
      </c>
      <c r="E25" s="55">
        <v>27.28</v>
      </c>
      <c r="F25" s="57"/>
      <c r="G25" s="57"/>
      <c r="H25" s="57"/>
      <c r="I25" s="57"/>
      <c r="J25" s="57"/>
      <c r="K25" s="57"/>
      <c r="L25" s="57"/>
    </row>
    <row r="26" s="41" customFormat="1" ht="25" customHeight="1" spans="1:12">
      <c r="A26" s="53" t="s">
        <v>367</v>
      </c>
      <c r="B26" s="55" t="s">
        <v>368</v>
      </c>
      <c r="C26" s="55">
        <f t="shared" si="0"/>
        <v>30.12</v>
      </c>
      <c r="D26" s="55">
        <v>2.84</v>
      </c>
      <c r="E26" s="55">
        <v>27.28</v>
      </c>
      <c r="F26" s="57"/>
      <c r="G26" s="57"/>
      <c r="H26" s="57"/>
      <c r="I26" s="57"/>
      <c r="J26" s="57"/>
      <c r="K26" s="56"/>
      <c r="L26" s="57"/>
    </row>
    <row r="27" s="41" customFormat="1" ht="25" customHeight="1" spans="1:12">
      <c r="A27" s="55">
        <v>208</v>
      </c>
      <c r="B27" s="55" t="s">
        <v>329</v>
      </c>
      <c r="C27" s="55">
        <f t="shared" si="0"/>
        <v>720.33</v>
      </c>
      <c r="D27" s="55">
        <f>D28+D31+D38+D44+D47+D50+D53+D55+D57+D61</f>
        <v>119.33</v>
      </c>
      <c r="E27" s="55">
        <f>E28+E31+E33+E38+E55+E57+E59+E61</f>
        <v>601</v>
      </c>
      <c r="F27" s="57"/>
      <c r="G27" s="57"/>
      <c r="H27" s="57"/>
      <c r="I27" s="57"/>
      <c r="J27" s="57"/>
      <c r="K27" s="57"/>
      <c r="L27" s="57"/>
    </row>
    <row r="28" s="41" customFormat="1" ht="25" customHeight="1" spans="1:12">
      <c r="A28" s="55">
        <v>20801</v>
      </c>
      <c r="B28" s="55" t="s">
        <v>369</v>
      </c>
      <c r="C28" s="55">
        <f t="shared" si="0"/>
        <v>59.97</v>
      </c>
      <c r="D28" s="55">
        <v>3.79</v>
      </c>
      <c r="E28" s="55">
        <v>56.18</v>
      </c>
      <c r="F28" s="57"/>
      <c r="G28" s="57"/>
      <c r="H28" s="57"/>
      <c r="I28" s="57"/>
      <c r="J28" s="57"/>
      <c r="K28" s="57"/>
      <c r="L28" s="57"/>
    </row>
    <row r="29" s="41" customFormat="1" ht="25" customHeight="1" spans="1:12">
      <c r="A29" s="55">
        <v>2080199</v>
      </c>
      <c r="B29" s="55" t="s">
        <v>555</v>
      </c>
      <c r="C29" s="55">
        <f t="shared" si="0"/>
        <v>3.79</v>
      </c>
      <c r="D29" s="55">
        <v>3.79</v>
      </c>
      <c r="E29" s="55"/>
      <c r="F29" s="57"/>
      <c r="G29" s="57"/>
      <c r="H29" s="57"/>
      <c r="I29" s="57"/>
      <c r="J29" s="57"/>
      <c r="K29" s="57"/>
      <c r="L29" s="57"/>
    </row>
    <row r="30" s="41" customFormat="1" ht="25" customHeight="1" spans="1:12">
      <c r="A30" s="53">
        <v>2080150</v>
      </c>
      <c r="B30" s="55" t="s">
        <v>357</v>
      </c>
      <c r="C30" s="55">
        <f t="shared" si="0"/>
        <v>56.18</v>
      </c>
      <c r="D30" s="55"/>
      <c r="E30" s="55">
        <v>56.18</v>
      </c>
      <c r="F30" s="57"/>
      <c r="G30" s="57"/>
      <c r="H30" s="57"/>
      <c r="I30" s="57"/>
      <c r="J30" s="57"/>
      <c r="K30" s="57"/>
      <c r="L30" s="57"/>
    </row>
    <row r="31" s="41" customFormat="1" ht="25" customHeight="1" spans="1:12">
      <c r="A31" s="55">
        <v>20802</v>
      </c>
      <c r="B31" s="55" t="s">
        <v>370</v>
      </c>
      <c r="C31" s="55">
        <f t="shared" si="0"/>
        <v>38.19</v>
      </c>
      <c r="D31" s="55">
        <v>21.02</v>
      </c>
      <c r="E31" s="55">
        <v>17.17</v>
      </c>
      <c r="F31" s="57"/>
      <c r="G31" s="57"/>
      <c r="H31" s="57"/>
      <c r="I31" s="57"/>
      <c r="J31" s="57"/>
      <c r="K31" s="57"/>
      <c r="L31" s="57"/>
    </row>
    <row r="32" s="41" customFormat="1" ht="25" customHeight="1" spans="1:12">
      <c r="A32" s="53" t="s">
        <v>371</v>
      </c>
      <c r="B32" s="55" t="s">
        <v>372</v>
      </c>
      <c r="C32" s="55">
        <f t="shared" si="0"/>
        <v>38.19</v>
      </c>
      <c r="D32" s="55">
        <v>21.02</v>
      </c>
      <c r="E32" s="55">
        <v>17.17</v>
      </c>
      <c r="F32" s="57"/>
      <c r="G32" s="57"/>
      <c r="H32" s="57"/>
      <c r="I32" s="57"/>
      <c r="J32" s="57"/>
      <c r="K32" s="57"/>
      <c r="L32" s="57"/>
    </row>
    <row r="33" s="41" customFormat="1" ht="25" customHeight="1" spans="1:12">
      <c r="A33" s="55">
        <v>20805</v>
      </c>
      <c r="B33" s="55" t="s">
        <v>373</v>
      </c>
      <c r="C33" s="55">
        <f t="shared" si="0"/>
        <v>126.89</v>
      </c>
      <c r="D33" s="55"/>
      <c r="E33" s="55">
        <f>E34+E35+E36+E37</f>
        <v>126.89</v>
      </c>
      <c r="F33" s="57"/>
      <c r="G33" s="57"/>
      <c r="H33" s="57"/>
      <c r="I33" s="57"/>
      <c r="J33" s="57"/>
      <c r="K33" s="57"/>
      <c r="L33" s="57"/>
    </row>
    <row r="34" s="41" customFormat="1" ht="25" customHeight="1" spans="1:12">
      <c r="A34" s="53" t="s">
        <v>374</v>
      </c>
      <c r="B34" s="55" t="s">
        <v>375</v>
      </c>
      <c r="C34" s="55">
        <f t="shared" si="0"/>
        <v>34.63</v>
      </c>
      <c r="D34" s="55"/>
      <c r="E34" s="55">
        <v>34.63</v>
      </c>
      <c r="F34" s="57"/>
      <c r="G34" s="57"/>
      <c r="H34" s="57"/>
      <c r="I34" s="57"/>
      <c r="J34" s="57"/>
      <c r="K34" s="57"/>
      <c r="L34" s="57"/>
    </row>
    <row r="35" s="41" customFormat="1" ht="25" customHeight="1" spans="1:12">
      <c r="A35" s="53" t="s">
        <v>376</v>
      </c>
      <c r="B35" s="55" t="s">
        <v>377</v>
      </c>
      <c r="C35" s="55">
        <f t="shared" si="0"/>
        <v>12.22</v>
      </c>
      <c r="D35" s="55"/>
      <c r="E35" s="55">
        <v>12.22</v>
      </c>
      <c r="F35" s="57"/>
      <c r="G35" s="57"/>
      <c r="H35" s="57"/>
      <c r="I35" s="57"/>
      <c r="J35" s="57"/>
      <c r="K35" s="57"/>
      <c r="L35" s="57"/>
    </row>
    <row r="36" s="41" customFormat="1" ht="25" customHeight="1" spans="1:12">
      <c r="A36" s="53" t="s">
        <v>378</v>
      </c>
      <c r="B36" s="55" t="s">
        <v>379</v>
      </c>
      <c r="C36" s="55">
        <f t="shared" si="0"/>
        <v>53.36</v>
      </c>
      <c r="D36" s="55"/>
      <c r="E36" s="55">
        <v>53.36</v>
      </c>
      <c r="F36" s="57"/>
      <c r="G36" s="57"/>
      <c r="H36" s="57"/>
      <c r="I36" s="57"/>
      <c r="J36" s="57"/>
      <c r="K36" s="57"/>
      <c r="L36" s="57"/>
    </row>
    <row r="37" s="41" customFormat="1" ht="25" customHeight="1" spans="1:12">
      <c r="A37" s="53" t="s">
        <v>380</v>
      </c>
      <c r="B37" s="55" t="s">
        <v>381</v>
      </c>
      <c r="C37" s="55">
        <f t="shared" si="0"/>
        <v>26.68</v>
      </c>
      <c r="D37" s="55"/>
      <c r="E37" s="55">
        <v>26.68</v>
      </c>
      <c r="F37" s="57"/>
      <c r="G37" s="57"/>
      <c r="H37" s="57"/>
      <c r="I37" s="57"/>
      <c r="J37" s="57"/>
      <c r="K37" s="57"/>
      <c r="L37" s="57"/>
    </row>
    <row r="38" s="41" customFormat="1" ht="25" customHeight="1" spans="1:12">
      <c r="A38" s="55">
        <v>20808</v>
      </c>
      <c r="B38" s="55" t="s">
        <v>382</v>
      </c>
      <c r="C38" s="55">
        <f t="shared" si="0"/>
        <v>254.92</v>
      </c>
      <c r="D38" s="55">
        <v>51.79</v>
      </c>
      <c r="E38" s="55">
        <f>E39+E40+E41+E42</f>
        <v>203.13</v>
      </c>
      <c r="F38" s="57"/>
      <c r="G38" s="57"/>
      <c r="H38" s="57"/>
      <c r="I38" s="57"/>
      <c r="J38" s="57"/>
      <c r="K38" s="57"/>
      <c r="L38" s="57"/>
    </row>
    <row r="39" s="41" customFormat="1" ht="25" customHeight="1" spans="1:12">
      <c r="A39" s="53" t="s">
        <v>383</v>
      </c>
      <c r="B39" s="55" t="s">
        <v>384</v>
      </c>
      <c r="C39" s="55">
        <f t="shared" si="0"/>
        <v>12.27</v>
      </c>
      <c r="D39" s="55">
        <v>6.63</v>
      </c>
      <c r="E39" s="55">
        <v>5.64</v>
      </c>
      <c r="F39" s="57"/>
      <c r="G39" s="57"/>
      <c r="H39" s="57"/>
      <c r="I39" s="57"/>
      <c r="J39" s="57"/>
      <c r="K39" s="57"/>
      <c r="L39" s="57"/>
    </row>
    <row r="40" s="41" customFormat="1" ht="25" customHeight="1" spans="1:12">
      <c r="A40" s="53" t="s">
        <v>385</v>
      </c>
      <c r="B40" s="55" t="s">
        <v>386</v>
      </c>
      <c r="C40" s="55">
        <f t="shared" ref="C40:C71" si="1">D40+E40</f>
        <v>23.27</v>
      </c>
      <c r="D40" s="55"/>
      <c r="E40" s="55">
        <v>23.27</v>
      </c>
      <c r="F40" s="57"/>
      <c r="G40" s="57"/>
      <c r="H40" s="57"/>
      <c r="I40" s="57"/>
      <c r="J40" s="57"/>
      <c r="K40" s="57"/>
      <c r="L40" s="57"/>
    </row>
    <row r="41" s="41" customFormat="1" ht="25" customHeight="1" spans="1:12">
      <c r="A41" s="53" t="s">
        <v>387</v>
      </c>
      <c r="B41" s="55" t="s">
        <v>388</v>
      </c>
      <c r="C41" s="55">
        <f t="shared" si="1"/>
        <v>159.59</v>
      </c>
      <c r="D41" s="55">
        <v>0.17</v>
      </c>
      <c r="E41" s="55">
        <v>159.42</v>
      </c>
      <c r="F41" s="57"/>
      <c r="G41" s="57"/>
      <c r="H41" s="57"/>
      <c r="I41" s="57"/>
      <c r="J41" s="57"/>
      <c r="K41" s="57"/>
      <c r="L41" s="57"/>
    </row>
    <row r="42" s="41" customFormat="1" ht="25" customHeight="1" spans="1:12">
      <c r="A42" s="53" t="s">
        <v>389</v>
      </c>
      <c r="B42" s="55" t="s">
        <v>390</v>
      </c>
      <c r="C42" s="55">
        <f t="shared" si="1"/>
        <v>22</v>
      </c>
      <c r="D42" s="55">
        <v>7.2</v>
      </c>
      <c r="E42" s="55">
        <v>14.8</v>
      </c>
      <c r="F42" s="57"/>
      <c r="G42" s="57"/>
      <c r="H42" s="57"/>
      <c r="I42" s="57"/>
      <c r="J42" s="57"/>
      <c r="K42" s="57"/>
      <c r="L42" s="57"/>
    </row>
    <row r="43" s="41" customFormat="1" ht="25" customHeight="1" spans="1:12">
      <c r="A43" s="53">
        <v>2080899</v>
      </c>
      <c r="B43" s="55" t="s">
        <v>556</v>
      </c>
      <c r="C43" s="55">
        <f t="shared" si="1"/>
        <v>37.79</v>
      </c>
      <c r="D43" s="55">
        <v>37.79</v>
      </c>
      <c r="E43" s="55"/>
      <c r="F43" s="57"/>
      <c r="G43" s="57"/>
      <c r="H43" s="57"/>
      <c r="I43" s="57"/>
      <c r="J43" s="57"/>
      <c r="K43" s="57"/>
      <c r="L43" s="57"/>
    </row>
    <row r="44" s="41" customFormat="1" ht="25" customHeight="1" spans="1:12">
      <c r="A44" s="55">
        <v>20810</v>
      </c>
      <c r="B44" s="55" t="s">
        <v>557</v>
      </c>
      <c r="C44" s="55">
        <f t="shared" si="1"/>
        <v>0.99</v>
      </c>
      <c r="D44" s="55">
        <v>0.99</v>
      </c>
      <c r="E44" s="55"/>
      <c r="F44" s="57"/>
      <c r="G44" s="57"/>
      <c r="H44" s="57"/>
      <c r="I44" s="57"/>
      <c r="J44" s="57"/>
      <c r="K44" s="57"/>
      <c r="L44" s="57"/>
    </row>
    <row r="45" s="41" customFormat="1" ht="25" customHeight="1" spans="1:12">
      <c r="A45" s="53">
        <v>2081001</v>
      </c>
      <c r="B45" s="55" t="s">
        <v>558</v>
      </c>
      <c r="C45" s="55">
        <f t="shared" si="1"/>
        <v>0.12</v>
      </c>
      <c r="D45" s="55">
        <v>0.12</v>
      </c>
      <c r="E45" s="55"/>
      <c r="F45" s="57"/>
      <c r="G45" s="57"/>
      <c r="H45" s="57"/>
      <c r="I45" s="57"/>
      <c r="J45" s="57"/>
      <c r="K45" s="57"/>
      <c r="L45" s="57"/>
    </row>
    <row r="46" s="41" customFormat="1" ht="25" customHeight="1" spans="1:12">
      <c r="A46" s="53">
        <v>2081002</v>
      </c>
      <c r="B46" s="55" t="s">
        <v>559</v>
      </c>
      <c r="C46" s="55">
        <f t="shared" si="1"/>
        <v>0.87</v>
      </c>
      <c r="D46" s="55">
        <v>0.87</v>
      </c>
      <c r="E46" s="55"/>
      <c r="F46" s="57"/>
      <c r="G46" s="57"/>
      <c r="H46" s="57"/>
      <c r="I46" s="57"/>
      <c r="J46" s="57"/>
      <c r="K46" s="57"/>
      <c r="L46" s="57"/>
    </row>
    <row r="47" s="41" customFormat="1" ht="25" customHeight="1" spans="1:12">
      <c r="A47" s="55">
        <v>20811</v>
      </c>
      <c r="B47" s="55" t="s">
        <v>560</v>
      </c>
      <c r="C47" s="55">
        <f t="shared" si="1"/>
        <v>13.95</v>
      </c>
      <c r="D47" s="55">
        <v>13.95</v>
      </c>
      <c r="E47" s="55"/>
      <c r="F47" s="57"/>
      <c r="G47" s="57"/>
      <c r="H47" s="57"/>
      <c r="I47" s="57"/>
      <c r="J47" s="57"/>
      <c r="K47" s="57"/>
      <c r="L47" s="57"/>
    </row>
    <row r="48" s="41" customFormat="1" ht="25" customHeight="1" spans="1:12">
      <c r="A48" s="53">
        <v>2081105</v>
      </c>
      <c r="B48" s="55" t="s">
        <v>561</v>
      </c>
      <c r="C48" s="55">
        <f t="shared" si="1"/>
        <v>5.73</v>
      </c>
      <c r="D48" s="55">
        <v>5.73</v>
      </c>
      <c r="E48" s="55"/>
      <c r="F48" s="57"/>
      <c r="G48" s="57"/>
      <c r="H48" s="57"/>
      <c r="I48" s="57"/>
      <c r="J48" s="57"/>
      <c r="K48" s="57"/>
      <c r="L48" s="57"/>
    </row>
    <row r="49" s="41" customFormat="1" ht="25" customHeight="1" spans="1:12">
      <c r="A49" s="53">
        <v>2081107</v>
      </c>
      <c r="B49" s="55" t="s">
        <v>562</v>
      </c>
      <c r="C49" s="55">
        <f t="shared" si="1"/>
        <v>8.22</v>
      </c>
      <c r="D49" s="55">
        <v>8.22</v>
      </c>
      <c r="E49" s="55"/>
      <c r="F49" s="57"/>
      <c r="G49" s="57"/>
      <c r="H49" s="57"/>
      <c r="I49" s="57"/>
      <c r="J49" s="57"/>
      <c r="K49" s="57"/>
      <c r="L49" s="57"/>
    </row>
    <row r="50" s="41" customFormat="1" ht="25" customHeight="1" spans="1:12">
      <c r="A50" s="55">
        <v>20819</v>
      </c>
      <c r="B50" s="55" t="s">
        <v>563</v>
      </c>
      <c r="C50" s="55">
        <f t="shared" si="1"/>
        <v>5.9</v>
      </c>
      <c r="D50" s="55">
        <v>5.9</v>
      </c>
      <c r="E50" s="55"/>
      <c r="F50" s="57"/>
      <c r="G50" s="57"/>
      <c r="H50" s="57"/>
      <c r="I50" s="57"/>
      <c r="J50" s="57"/>
      <c r="K50" s="57"/>
      <c r="L50" s="57"/>
    </row>
    <row r="51" s="41" customFormat="1" ht="25" customHeight="1" spans="1:12">
      <c r="A51" s="53">
        <v>2081901</v>
      </c>
      <c r="B51" s="55" t="s">
        <v>564</v>
      </c>
      <c r="C51" s="55">
        <f t="shared" si="1"/>
        <v>0.59</v>
      </c>
      <c r="D51" s="55">
        <v>0.59</v>
      </c>
      <c r="E51" s="55"/>
      <c r="F51" s="57"/>
      <c r="G51" s="57"/>
      <c r="H51" s="57"/>
      <c r="I51" s="57"/>
      <c r="J51" s="57"/>
      <c r="K51" s="57"/>
      <c r="L51" s="57"/>
    </row>
    <row r="52" s="41" customFormat="1" ht="25" customHeight="1" spans="1:12">
      <c r="A52" s="53">
        <v>2081902</v>
      </c>
      <c r="B52" s="55" t="s">
        <v>565</v>
      </c>
      <c r="C52" s="55">
        <f t="shared" si="1"/>
        <v>5.31</v>
      </c>
      <c r="D52" s="55">
        <v>5.31</v>
      </c>
      <c r="E52" s="55"/>
      <c r="F52" s="57"/>
      <c r="G52" s="57"/>
      <c r="H52" s="57"/>
      <c r="I52" s="57"/>
      <c r="J52" s="57"/>
      <c r="K52" s="57"/>
      <c r="L52" s="57"/>
    </row>
    <row r="53" s="41" customFormat="1" ht="25" customHeight="1" spans="1:12">
      <c r="A53" s="55">
        <v>20820</v>
      </c>
      <c r="B53" s="55" t="s">
        <v>566</v>
      </c>
      <c r="C53" s="55">
        <f t="shared" si="1"/>
        <v>6.05</v>
      </c>
      <c r="D53" s="55">
        <v>6.05</v>
      </c>
      <c r="E53" s="55"/>
      <c r="F53" s="57"/>
      <c r="G53" s="57"/>
      <c r="H53" s="57"/>
      <c r="I53" s="57"/>
      <c r="J53" s="57"/>
      <c r="K53" s="57"/>
      <c r="L53" s="57"/>
    </row>
    <row r="54" s="41" customFormat="1" ht="25" customHeight="1" spans="1:12">
      <c r="A54" s="53">
        <v>2082001</v>
      </c>
      <c r="B54" s="55" t="s">
        <v>567</v>
      </c>
      <c r="C54" s="55">
        <f t="shared" si="1"/>
        <v>6.05</v>
      </c>
      <c r="D54" s="55">
        <v>6.05</v>
      </c>
      <c r="E54" s="55"/>
      <c r="F54" s="57"/>
      <c r="G54" s="57"/>
      <c r="H54" s="57"/>
      <c r="I54" s="57"/>
      <c r="J54" s="57"/>
      <c r="K54" s="57"/>
      <c r="L54" s="57"/>
    </row>
    <row r="55" s="41" customFormat="1" ht="25" customHeight="1" spans="1:12">
      <c r="A55" s="55">
        <v>20821</v>
      </c>
      <c r="B55" s="55" t="s">
        <v>391</v>
      </c>
      <c r="C55" s="55">
        <f t="shared" si="1"/>
        <v>185.82</v>
      </c>
      <c r="D55" s="55">
        <v>9.79</v>
      </c>
      <c r="E55" s="55">
        <v>176.03</v>
      </c>
      <c r="F55" s="57"/>
      <c r="G55" s="57"/>
      <c r="H55" s="57"/>
      <c r="I55" s="57"/>
      <c r="J55" s="57"/>
      <c r="K55" s="57"/>
      <c r="L55" s="57"/>
    </row>
    <row r="56" s="41" customFormat="1" ht="25" customHeight="1" spans="1:12">
      <c r="A56" s="53" t="s">
        <v>392</v>
      </c>
      <c r="B56" s="55" t="s">
        <v>393</v>
      </c>
      <c r="C56" s="55">
        <f t="shared" si="1"/>
        <v>185.82</v>
      </c>
      <c r="D56" s="55">
        <v>9.79</v>
      </c>
      <c r="E56" s="55">
        <v>176.03</v>
      </c>
      <c r="F56" s="57"/>
      <c r="G56" s="57"/>
      <c r="H56" s="57"/>
      <c r="I56" s="57"/>
      <c r="J56" s="57"/>
      <c r="K56" s="57"/>
      <c r="L56" s="57"/>
    </row>
    <row r="57" s="41" customFormat="1" ht="25" customHeight="1" spans="1:12">
      <c r="A57" s="55">
        <v>20825</v>
      </c>
      <c r="B57" s="55" t="s">
        <v>394</v>
      </c>
      <c r="C57" s="55">
        <f t="shared" si="1"/>
        <v>3.28</v>
      </c>
      <c r="D57" s="55">
        <v>0.58</v>
      </c>
      <c r="E57" s="55">
        <v>2.7</v>
      </c>
      <c r="F57" s="57"/>
      <c r="G57" s="57"/>
      <c r="H57" s="57"/>
      <c r="I57" s="57"/>
      <c r="J57" s="57"/>
      <c r="K57" s="57"/>
      <c r="L57" s="57"/>
    </row>
    <row r="58" s="41" customFormat="1" ht="25" customHeight="1" spans="1:12">
      <c r="A58" s="53" t="s">
        <v>395</v>
      </c>
      <c r="B58" s="55" t="s">
        <v>396</v>
      </c>
      <c r="C58" s="55">
        <f t="shared" si="1"/>
        <v>3.28</v>
      </c>
      <c r="D58" s="55">
        <v>0.58</v>
      </c>
      <c r="E58" s="55">
        <v>2.7</v>
      </c>
      <c r="F58" s="57"/>
      <c r="G58" s="57"/>
      <c r="H58" s="57"/>
      <c r="I58" s="57"/>
      <c r="J58" s="57"/>
      <c r="K58" s="57"/>
      <c r="L58" s="57"/>
    </row>
    <row r="59" s="41" customFormat="1" ht="25" customHeight="1" spans="1:12">
      <c r="A59" s="55">
        <v>20828</v>
      </c>
      <c r="B59" s="55" t="s">
        <v>397</v>
      </c>
      <c r="C59" s="55">
        <f t="shared" si="1"/>
        <v>14.1</v>
      </c>
      <c r="D59" s="55"/>
      <c r="E59" s="55">
        <v>14.1</v>
      </c>
      <c r="F59" s="57"/>
      <c r="G59" s="57"/>
      <c r="H59" s="57"/>
      <c r="I59" s="57"/>
      <c r="J59" s="57"/>
      <c r="K59" s="57"/>
      <c r="L59" s="57"/>
    </row>
    <row r="60" s="41" customFormat="1" ht="25" customHeight="1" spans="1:12">
      <c r="A60" s="53" t="s">
        <v>398</v>
      </c>
      <c r="B60" s="55" t="s">
        <v>399</v>
      </c>
      <c r="C60" s="55">
        <f t="shared" si="1"/>
        <v>14.1</v>
      </c>
      <c r="D60" s="55"/>
      <c r="E60" s="55">
        <v>14.1</v>
      </c>
      <c r="F60" s="57"/>
      <c r="G60" s="57"/>
      <c r="H60" s="57"/>
      <c r="I60" s="57"/>
      <c r="J60" s="57"/>
      <c r="K60" s="57"/>
      <c r="L60" s="57"/>
    </row>
    <row r="61" s="41" customFormat="1" ht="25" customHeight="1" spans="1:12">
      <c r="A61" s="55">
        <v>20899</v>
      </c>
      <c r="B61" s="55" t="s">
        <v>400</v>
      </c>
      <c r="C61" s="55">
        <f t="shared" si="1"/>
        <v>10.27</v>
      </c>
      <c r="D61" s="55">
        <v>5.47</v>
      </c>
      <c r="E61" s="55">
        <v>4.8</v>
      </c>
      <c r="F61" s="57"/>
      <c r="G61" s="57"/>
      <c r="H61" s="57"/>
      <c r="I61" s="57"/>
      <c r="J61" s="57"/>
      <c r="K61" s="57"/>
      <c r="L61" s="57"/>
    </row>
    <row r="62" s="41" customFormat="1" ht="25" customHeight="1" spans="1:12">
      <c r="A62" s="53" t="s">
        <v>401</v>
      </c>
      <c r="B62" s="55" t="s">
        <v>400</v>
      </c>
      <c r="C62" s="55">
        <f t="shared" si="1"/>
        <v>10.27</v>
      </c>
      <c r="D62" s="55">
        <v>5.47</v>
      </c>
      <c r="E62" s="55">
        <v>4.8</v>
      </c>
      <c r="F62" s="57"/>
      <c r="G62" s="57"/>
      <c r="H62" s="57"/>
      <c r="I62" s="57"/>
      <c r="J62" s="57"/>
      <c r="K62" s="57"/>
      <c r="L62" s="57"/>
    </row>
    <row r="63" s="41" customFormat="1" ht="25" customHeight="1" spans="1:12">
      <c r="A63" s="55">
        <v>210</v>
      </c>
      <c r="B63" s="55" t="s">
        <v>331</v>
      </c>
      <c r="C63" s="55">
        <f t="shared" si="1"/>
        <v>32.16</v>
      </c>
      <c r="D63" s="55">
        <f>D67</f>
        <v>0.48</v>
      </c>
      <c r="E63" s="55">
        <f>E64</f>
        <v>31.68</v>
      </c>
      <c r="F63" s="57"/>
      <c r="G63" s="57"/>
      <c r="H63" s="57"/>
      <c r="I63" s="57"/>
      <c r="J63" s="57"/>
      <c r="K63" s="57"/>
      <c r="L63" s="57"/>
    </row>
    <row r="64" s="41" customFormat="1" ht="25" customHeight="1" spans="1:12">
      <c r="A64" s="55">
        <v>21011</v>
      </c>
      <c r="B64" s="55" t="s">
        <v>402</v>
      </c>
      <c r="C64" s="55">
        <f t="shared" si="1"/>
        <v>31.68</v>
      </c>
      <c r="D64" s="55"/>
      <c r="E64" s="55">
        <v>31.68</v>
      </c>
      <c r="F64" s="57"/>
      <c r="G64" s="57"/>
      <c r="H64" s="57"/>
      <c r="I64" s="57"/>
      <c r="J64" s="57"/>
      <c r="K64" s="57"/>
      <c r="L64" s="57"/>
    </row>
    <row r="65" s="41" customFormat="1" ht="25" customHeight="1" spans="1:12">
      <c r="A65" s="53" t="s">
        <v>403</v>
      </c>
      <c r="B65" s="55" t="s">
        <v>404</v>
      </c>
      <c r="C65" s="55">
        <f t="shared" si="1"/>
        <v>20</v>
      </c>
      <c r="D65" s="55"/>
      <c r="E65" s="55">
        <v>20</v>
      </c>
      <c r="F65" s="57"/>
      <c r="G65" s="57"/>
      <c r="H65" s="57"/>
      <c r="I65" s="57"/>
      <c r="J65" s="57"/>
      <c r="K65" s="57"/>
      <c r="L65" s="57"/>
    </row>
    <row r="66" s="41" customFormat="1" ht="25" customHeight="1" spans="1:12">
      <c r="A66" s="53" t="s">
        <v>405</v>
      </c>
      <c r="B66" s="55" t="s">
        <v>406</v>
      </c>
      <c r="C66" s="55">
        <f t="shared" si="1"/>
        <v>11.68</v>
      </c>
      <c r="D66" s="55"/>
      <c r="E66" s="55">
        <v>11.68</v>
      </c>
      <c r="F66" s="57"/>
      <c r="G66" s="57"/>
      <c r="H66" s="57"/>
      <c r="I66" s="57"/>
      <c r="J66" s="57"/>
      <c r="K66" s="57"/>
      <c r="L66" s="57"/>
    </row>
    <row r="67" s="41" customFormat="1" ht="25" customHeight="1" spans="1:12">
      <c r="A67" s="55">
        <v>21014</v>
      </c>
      <c r="B67" s="55" t="s">
        <v>568</v>
      </c>
      <c r="C67" s="55">
        <f t="shared" si="1"/>
        <v>0.48</v>
      </c>
      <c r="D67" s="55">
        <v>0.48</v>
      </c>
      <c r="E67" s="55"/>
      <c r="F67" s="57"/>
      <c r="G67" s="57"/>
      <c r="H67" s="57"/>
      <c r="I67" s="57"/>
      <c r="J67" s="57"/>
      <c r="K67" s="57"/>
      <c r="L67" s="57"/>
    </row>
    <row r="68" s="41" customFormat="1" ht="25" customHeight="1" spans="1:12">
      <c r="A68" s="53">
        <v>2101499</v>
      </c>
      <c r="B68" s="55" t="s">
        <v>569</v>
      </c>
      <c r="C68" s="55">
        <f t="shared" si="1"/>
        <v>0.48</v>
      </c>
      <c r="D68" s="55">
        <v>0.48</v>
      </c>
      <c r="E68" s="55"/>
      <c r="F68" s="57"/>
      <c r="G68" s="57"/>
      <c r="H68" s="57"/>
      <c r="I68" s="57"/>
      <c r="J68" s="57"/>
      <c r="K68" s="57"/>
      <c r="L68" s="57"/>
    </row>
    <row r="69" s="41" customFormat="1" ht="25" customHeight="1" spans="1:12">
      <c r="A69" s="55">
        <v>211</v>
      </c>
      <c r="B69" s="55" t="s">
        <v>332</v>
      </c>
      <c r="C69" s="55">
        <f t="shared" si="1"/>
        <v>258.47</v>
      </c>
      <c r="D69" s="55">
        <f>D70</f>
        <v>258.47</v>
      </c>
      <c r="E69" s="55"/>
      <c r="F69" s="57"/>
      <c r="G69" s="57"/>
      <c r="H69" s="57"/>
      <c r="I69" s="57"/>
      <c r="J69" s="57"/>
      <c r="K69" s="57"/>
      <c r="L69" s="57"/>
    </row>
    <row r="70" s="41" customFormat="1" ht="25" customHeight="1" spans="1:12">
      <c r="A70" s="55">
        <v>21106</v>
      </c>
      <c r="B70" s="55" t="s">
        <v>570</v>
      </c>
      <c r="C70" s="55">
        <f t="shared" si="1"/>
        <v>258.47</v>
      </c>
      <c r="D70" s="55">
        <v>258.47</v>
      </c>
      <c r="E70" s="55"/>
      <c r="F70" s="57"/>
      <c r="G70" s="57"/>
      <c r="H70" s="57"/>
      <c r="I70" s="57"/>
      <c r="J70" s="57"/>
      <c r="K70" s="57"/>
      <c r="L70" s="57"/>
    </row>
    <row r="71" s="41" customFormat="1" ht="25" customHeight="1" spans="1:12">
      <c r="A71" s="53">
        <v>2110605</v>
      </c>
      <c r="B71" s="55" t="s">
        <v>571</v>
      </c>
      <c r="C71" s="55">
        <f t="shared" si="1"/>
        <v>258.47</v>
      </c>
      <c r="D71" s="55">
        <v>258.47</v>
      </c>
      <c r="E71" s="55"/>
      <c r="F71" s="57"/>
      <c r="G71" s="57"/>
      <c r="H71" s="57"/>
      <c r="I71" s="57"/>
      <c r="J71" s="57"/>
      <c r="K71" s="57"/>
      <c r="L71" s="57"/>
    </row>
    <row r="72" s="41" customFormat="1" ht="25" customHeight="1" spans="1:12">
      <c r="A72" s="55">
        <v>213</v>
      </c>
      <c r="B72" s="55" t="s">
        <v>333</v>
      </c>
      <c r="C72" s="55">
        <f t="shared" ref="C72:C88" si="2">D72+E72</f>
        <v>1407.37</v>
      </c>
      <c r="D72" s="55">
        <f>D73+D77+D79+D83</f>
        <v>891.16</v>
      </c>
      <c r="E72" s="55">
        <v>516.21</v>
      </c>
      <c r="F72" s="57"/>
      <c r="G72" s="57"/>
      <c r="H72" s="57"/>
      <c r="I72" s="57"/>
      <c r="J72" s="57"/>
      <c r="K72" s="57"/>
      <c r="L72" s="57"/>
    </row>
    <row r="73" s="41" customFormat="1" ht="25" customHeight="1" spans="1:12">
      <c r="A73" s="55">
        <v>21301</v>
      </c>
      <c r="B73" s="55" t="s">
        <v>407</v>
      </c>
      <c r="C73" s="55">
        <f t="shared" si="2"/>
        <v>138.67</v>
      </c>
      <c r="D73" s="55">
        <v>53.37</v>
      </c>
      <c r="E73" s="55">
        <v>85.3</v>
      </c>
      <c r="F73" s="57"/>
      <c r="G73" s="57"/>
      <c r="H73" s="57"/>
      <c r="I73" s="57"/>
      <c r="J73" s="57"/>
      <c r="K73" s="57"/>
      <c r="L73" s="57"/>
    </row>
    <row r="74" s="41" customFormat="1" ht="25" customHeight="1" spans="1:12">
      <c r="A74" s="53" t="s">
        <v>408</v>
      </c>
      <c r="B74" s="55" t="s">
        <v>409</v>
      </c>
      <c r="C74" s="55">
        <f t="shared" si="2"/>
        <v>81.95</v>
      </c>
      <c r="D74" s="55">
        <v>5.69</v>
      </c>
      <c r="E74" s="55">
        <v>76.26</v>
      </c>
      <c r="F74" s="57"/>
      <c r="G74" s="57"/>
      <c r="H74" s="57"/>
      <c r="I74" s="57"/>
      <c r="J74" s="57"/>
      <c r="K74" s="57"/>
      <c r="L74" s="57"/>
    </row>
    <row r="75" s="41" customFormat="1" ht="25" customHeight="1" spans="1:12">
      <c r="A75" s="53">
        <v>2130106</v>
      </c>
      <c r="B75" s="55" t="s">
        <v>572</v>
      </c>
      <c r="C75" s="55">
        <f t="shared" si="2"/>
        <v>44.8</v>
      </c>
      <c r="D75" s="55">
        <v>44.8</v>
      </c>
      <c r="E75" s="55"/>
      <c r="F75" s="57"/>
      <c r="G75" s="57"/>
      <c r="H75" s="57"/>
      <c r="I75" s="57"/>
      <c r="J75" s="57"/>
      <c r="K75" s="57"/>
      <c r="L75" s="57"/>
    </row>
    <row r="76" s="41" customFormat="1" ht="25" customHeight="1" spans="1:12">
      <c r="A76" s="53" t="s">
        <v>410</v>
      </c>
      <c r="B76" s="55" t="s">
        <v>411</v>
      </c>
      <c r="C76" s="55">
        <f t="shared" si="2"/>
        <v>11.92</v>
      </c>
      <c r="D76" s="55">
        <v>2.88</v>
      </c>
      <c r="E76" s="55">
        <v>9.04</v>
      </c>
      <c r="F76" s="57"/>
      <c r="G76" s="57"/>
      <c r="H76" s="57"/>
      <c r="I76" s="57"/>
      <c r="J76" s="57"/>
      <c r="K76" s="57"/>
      <c r="L76" s="57"/>
    </row>
    <row r="77" s="41" customFormat="1" ht="25" customHeight="1" spans="1:12">
      <c r="A77" s="55">
        <v>21302</v>
      </c>
      <c r="B77" s="55" t="s">
        <v>573</v>
      </c>
      <c r="C77" s="55">
        <f t="shared" si="2"/>
        <v>4.81</v>
      </c>
      <c r="D77" s="55">
        <v>4.81</v>
      </c>
      <c r="E77" s="55"/>
      <c r="F77" s="57"/>
      <c r="G77" s="57"/>
      <c r="H77" s="57"/>
      <c r="I77" s="57"/>
      <c r="J77" s="57"/>
      <c r="K77" s="57"/>
      <c r="L77" s="57"/>
    </row>
    <row r="78" s="41" customFormat="1" ht="25" customHeight="1" spans="1:12">
      <c r="A78" s="53">
        <v>2130209</v>
      </c>
      <c r="B78" s="55" t="s">
        <v>574</v>
      </c>
      <c r="C78" s="55">
        <f t="shared" si="2"/>
        <v>4.81</v>
      </c>
      <c r="D78" s="55">
        <v>4.81</v>
      </c>
      <c r="E78" s="55"/>
      <c r="F78" s="57"/>
      <c r="G78" s="57"/>
      <c r="H78" s="57"/>
      <c r="I78" s="57"/>
      <c r="J78" s="57"/>
      <c r="K78" s="57"/>
      <c r="L78" s="57"/>
    </row>
    <row r="79" s="41" customFormat="1" ht="25" customHeight="1" spans="1:12">
      <c r="A79" s="55">
        <v>21305</v>
      </c>
      <c r="B79" s="55" t="s">
        <v>575</v>
      </c>
      <c r="C79" s="55">
        <f t="shared" si="2"/>
        <v>443.31</v>
      </c>
      <c r="D79" s="55">
        <v>443.31</v>
      </c>
      <c r="E79" s="55"/>
      <c r="F79" s="57"/>
      <c r="G79" s="57"/>
      <c r="H79" s="57"/>
      <c r="I79" s="57"/>
      <c r="J79" s="57"/>
      <c r="K79" s="57"/>
      <c r="L79" s="57"/>
    </row>
    <row r="80" s="41" customFormat="1" ht="25" customHeight="1" spans="1:12">
      <c r="A80" s="53">
        <v>2130504</v>
      </c>
      <c r="B80" s="55" t="s">
        <v>576</v>
      </c>
      <c r="C80" s="55">
        <f t="shared" si="2"/>
        <v>378.49</v>
      </c>
      <c r="D80" s="55">
        <v>378.49</v>
      </c>
      <c r="E80" s="55"/>
      <c r="F80" s="57"/>
      <c r="G80" s="57"/>
      <c r="H80" s="57"/>
      <c r="I80" s="57"/>
      <c r="J80" s="57"/>
      <c r="K80" s="57"/>
      <c r="L80" s="57"/>
    </row>
    <row r="81" s="41" customFormat="1" ht="25" customHeight="1" spans="1:12">
      <c r="A81" s="53">
        <v>2130505</v>
      </c>
      <c r="B81" s="55" t="s">
        <v>577</v>
      </c>
      <c r="C81" s="55">
        <f t="shared" si="2"/>
        <v>8.57</v>
      </c>
      <c r="D81" s="55">
        <v>8.57</v>
      </c>
      <c r="E81" s="55"/>
      <c r="F81" s="57"/>
      <c r="G81" s="57"/>
      <c r="H81" s="57"/>
      <c r="I81" s="57"/>
      <c r="J81" s="57"/>
      <c r="K81" s="57"/>
      <c r="L81" s="57"/>
    </row>
    <row r="82" s="41" customFormat="1" ht="25" customHeight="1" spans="1:12">
      <c r="A82" s="53">
        <v>2130599</v>
      </c>
      <c r="B82" s="55" t="s">
        <v>578</v>
      </c>
      <c r="C82" s="55">
        <f t="shared" si="2"/>
        <v>56.25</v>
      </c>
      <c r="D82" s="55">
        <v>56.25</v>
      </c>
      <c r="E82" s="55"/>
      <c r="F82" s="57"/>
      <c r="G82" s="57"/>
      <c r="H82" s="57"/>
      <c r="I82" s="57"/>
      <c r="J82" s="57"/>
      <c r="K82" s="57"/>
      <c r="L82" s="57"/>
    </row>
    <row r="83" s="41" customFormat="1" ht="25" customHeight="1" spans="1:12">
      <c r="A83" s="55">
        <v>21307</v>
      </c>
      <c r="B83" s="55" t="s">
        <v>412</v>
      </c>
      <c r="C83" s="55">
        <f t="shared" si="2"/>
        <v>820.58</v>
      </c>
      <c r="D83" s="55">
        <v>389.67</v>
      </c>
      <c r="E83" s="55">
        <v>430.91</v>
      </c>
      <c r="F83" s="57"/>
      <c r="G83" s="57"/>
      <c r="H83" s="57"/>
      <c r="I83" s="57"/>
      <c r="J83" s="57"/>
      <c r="K83" s="57"/>
      <c r="L83" s="57"/>
    </row>
    <row r="84" s="41" customFormat="1" ht="25" customHeight="1" spans="1:12">
      <c r="A84" s="55">
        <v>2130701</v>
      </c>
      <c r="B84" s="55" t="s">
        <v>579</v>
      </c>
      <c r="C84" s="55">
        <f t="shared" si="2"/>
        <v>105</v>
      </c>
      <c r="D84" s="55">
        <v>105</v>
      </c>
      <c r="E84" s="55"/>
      <c r="F84" s="57"/>
      <c r="G84" s="57"/>
      <c r="H84" s="57"/>
      <c r="I84" s="57"/>
      <c r="J84" s="57"/>
      <c r="K84" s="57"/>
      <c r="L84" s="57"/>
    </row>
    <row r="85" s="41" customFormat="1" ht="25" customHeight="1" spans="1:12">
      <c r="A85" s="53" t="s">
        <v>413</v>
      </c>
      <c r="B85" s="55" t="s">
        <v>414</v>
      </c>
      <c r="C85" s="55">
        <f t="shared" si="2"/>
        <v>715.58</v>
      </c>
      <c r="D85" s="55">
        <v>284.67</v>
      </c>
      <c r="E85" s="55">
        <v>430.91</v>
      </c>
      <c r="F85" s="57"/>
      <c r="G85" s="57"/>
      <c r="H85" s="57"/>
      <c r="I85" s="57"/>
      <c r="J85" s="57"/>
      <c r="K85" s="57"/>
      <c r="L85" s="57"/>
    </row>
    <row r="86" s="41" customFormat="1" ht="25" customHeight="1" spans="1:12">
      <c r="A86" s="55">
        <v>221</v>
      </c>
      <c r="B86" s="55" t="s">
        <v>334</v>
      </c>
      <c r="C86" s="55">
        <f t="shared" si="2"/>
        <v>40.02</v>
      </c>
      <c r="D86" s="55"/>
      <c r="E86" s="55">
        <v>40.02</v>
      </c>
      <c r="F86" s="57"/>
      <c r="G86" s="57"/>
      <c r="H86" s="57"/>
      <c r="I86" s="57"/>
      <c r="J86" s="57"/>
      <c r="K86" s="57"/>
      <c r="L86" s="57"/>
    </row>
    <row r="87" s="41" customFormat="1" ht="25" customHeight="1" spans="1:12">
      <c r="A87" s="55">
        <v>22102</v>
      </c>
      <c r="B87" s="55" t="s">
        <v>415</v>
      </c>
      <c r="C87" s="55">
        <f t="shared" si="2"/>
        <v>40.02</v>
      </c>
      <c r="D87" s="55"/>
      <c r="E87" s="55">
        <v>40.02</v>
      </c>
      <c r="F87" s="57"/>
      <c r="G87" s="57"/>
      <c r="H87" s="57"/>
      <c r="I87" s="57"/>
      <c r="J87" s="57"/>
      <c r="K87" s="57"/>
      <c r="L87" s="57"/>
    </row>
    <row r="88" s="41" customFormat="1" ht="25" customHeight="1" spans="1:12">
      <c r="A88" s="53" t="s">
        <v>416</v>
      </c>
      <c r="B88" s="55" t="s">
        <v>417</v>
      </c>
      <c r="C88" s="55">
        <f t="shared" si="2"/>
        <v>40.02</v>
      </c>
      <c r="D88" s="55"/>
      <c r="E88" s="55">
        <v>40.02</v>
      </c>
      <c r="F88" s="57"/>
      <c r="G88" s="57"/>
      <c r="H88" s="57"/>
      <c r="I88" s="57"/>
      <c r="J88" s="57"/>
      <c r="K88" s="57"/>
      <c r="L88" s="5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showGridLines="0" showZeros="0" workbookViewId="0">
      <selection activeCell="G60" sqref="G60"/>
    </sheetView>
  </sheetViews>
  <sheetFormatPr defaultColWidth="6.875" defaultRowHeight="12.75" customHeight="1"/>
  <cols>
    <col min="1" max="1" width="17.125" style="42" customWidth="1"/>
    <col min="2" max="2" width="29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580</v>
      </c>
      <c r="B1" s="44"/>
    </row>
    <row r="2" ht="44.25" customHeight="1" spans="1:8">
      <c r="A2" s="45" t="s">
        <v>581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7" t="s">
        <v>343</v>
      </c>
      <c r="B5" s="37" t="s">
        <v>344</v>
      </c>
      <c r="C5" s="37" t="s">
        <v>318</v>
      </c>
      <c r="D5" s="37" t="s">
        <v>346</v>
      </c>
      <c r="E5" s="37" t="s">
        <v>347</v>
      </c>
      <c r="F5" s="37" t="s">
        <v>582</v>
      </c>
      <c r="G5" s="37" t="s">
        <v>583</v>
      </c>
      <c r="H5" s="37" t="s">
        <v>584</v>
      </c>
    </row>
    <row r="6" s="41" customFormat="1" ht="28" customHeight="1" spans="1:8">
      <c r="A6" s="53" t="s">
        <v>318</v>
      </c>
      <c r="B6" s="53"/>
      <c r="C6" s="53">
        <f t="shared" ref="C6:C69" si="0">D6+E6</f>
        <v>3072.4</v>
      </c>
      <c r="D6" s="53">
        <f>D7+D23+D26+D62+D71</f>
        <v>1807.3</v>
      </c>
      <c r="E6" s="53">
        <f>E7+E26+E68+E71+E62</f>
        <v>1265.1</v>
      </c>
      <c r="F6" s="54"/>
      <c r="G6" s="54"/>
      <c r="H6" s="54"/>
    </row>
    <row r="7" s="41" customFormat="1" ht="28" customHeight="1" spans="1:8">
      <c r="A7" s="55">
        <v>201</v>
      </c>
      <c r="B7" s="55" t="s">
        <v>325</v>
      </c>
      <c r="C7" s="53">
        <f t="shared" si="0"/>
        <v>583.93</v>
      </c>
      <c r="D7" s="53">
        <f>D8+D11+D14+D16+D19</f>
        <v>575.91</v>
      </c>
      <c r="E7" s="53">
        <f>E8+E21</f>
        <v>8.02</v>
      </c>
      <c r="F7" s="56"/>
      <c r="G7" s="56"/>
      <c r="H7" s="56"/>
    </row>
    <row r="8" s="41" customFormat="1" ht="28" customHeight="1" spans="1:8">
      <c r="A8" s="55">
        <v>20101</v>
      </c>
      <c r="B8" s="55" t="s">
        <v>348</v>
      </c>
      <c r="C8" s="53">
        <f t="shared" si="0"/>
        <v>27.44</v>
      </c>
      <c r="D8" s="53">
        <v>25.54</v>
      </c>
      <c r="E8" s="53">
        <f>E10</f>
        <v>1.9</v>
      </c>
      <c r="F8" s="56"/>
      <c r="G8" s="56"/>
      <c r="H8" s="56"/>
    </row>
    <row r="9" s="41" customFormat="1" ht="28" customHeight="1" spans="1:8">
      <c r="A9" s="53" t="s">
        <v>349</v>
      </c>
      <c r="B9" s="55" t="s">
        <v>350</v>
      </c>
      <c r="C9" s="53">
        <f t="shared" si="0"/>
        <v>19.54</v>
      </c>
      <c r="D9" s="53">
        <v>19.54</v>
      </c>
      <c r="E9" s="53"/>
      <c r="F9" s="56"/>
      <c r="G9" s="56"/>
      <c r="H9" s="56"/>
    </row>
    <row r="10" s="41" customFormat="1" ht="28" customHeight="1" spans="1:9">
      <c r="A10" s="53" t="s">
        <v>351</v>
      </c>
      <c r="B10" s="55" t="s">
        <v>352</v>
      </c>
      <c r="C10" s="53">
        <f t="shared" si="0"/>
        <v>7.9</v>
      </c>
      <c r="D10" s="53">
        <v>6</v>
      </c>
      <c r="E10" s="53">
        <v>1.9</v>
      </c>
      <c r="F10" s="56"/>
      <c r="G10" s="56"/>
      <c r="H10" s="56"/>
      <c r="I10" s="59"/>
    </row>
    <row r="11" s="41" customFormat="1" ht="28" customHeight="1" spans="1:8">
      <c r="A11" s="55">
        <v>20103</v>
      </c>
      <c r="B11" s="55" t="s">
        <v>353</v>
      </c>
      <c r="C11" s="53">
        <f t="shared" si="0"/>
        <v>500.76</v>
      </c>
      <c r="D11" s="53">
        <v>500.76</v>
      </c>
      <c r="E11" s="53"/>
      <c r="F11" s="56"/>
      <c r="G11" s="56"/>
      <c r="H11" s="56"/>
    </row>
    <row r="12" s="41" customFormat="1" ht="28" customHeight="1" spans="1:8">
      <c r="A12" s="53" t="s">
        <v>354</v>
      </c>
      <c r="B12" s="55" t="s">
        <v>355</v>
      </c>
      <c r="C12" s="53">
        <f t="shared" si="0"/>
        <v>441.42</v>
      </c>
      <c r="D12" s="53">
        <v>441.42</v>
      </c>
      <c r="E12" s="53"/>
      <c r="F12" s="57"/>
      <c r="G12" s="56"/>
      <c r="H12" s="57"/>
    </row>
    <row r="13" s="41" customFormat="1" ht="28" customHeight="1" spans="1:9">
      <c r="A13" s="53" t="s">
        <v>356</v>
      </c>
      <c r="B13" s="55" t="s">
        <v>357</v>
      </c>
      <c r="C13" s="53">
        <f t="shared" si="0"/>
        <v>59.34</v>
      </c>
      <c r="D13" s="53">
        <v>59.34</v>
      </c>
      <c r="E13" s="53"/>
      <c r="F13" s="57"/>
      <c r="G13" s="56"/>
      <c r="H13" s="57"/>
      <c r="I13" s="59"/>
    </row>
    <row r="14" s="41" customFormat="1" ht="28" customHeight="1" spans="1:8">
      <c r="A14" s="55">
        <v>20106</v>
      </c>
      <c r="B14" s="55" t="s">
        <v>358</v>
      </c>
      <c r="C14" s="53">
        <f t="shared" si="0"/>
        <v>1.9</v>
      </c>
      <c r="D14" s="53">
        <v>1.9</v>
      </c>
      <c r="E14" s="53"/>
      <c r="F14" s="57"/>
      <c r="G14" s="56"/>
      <c r="H14" s="56"/>
    </row>
    <row r="15" s="41" customFormat="1" ht="28" customHeight="1" spans="1:8">
      <c r="A15" s="53" t="s">
        <v>359</v>
      </c>
      <c r="B15" s="55" t="s">
        <v>355</v>
      </c>
      <c r="C15" s="53">
        <f t="shared" si="0"/>
        <v>1.9</v>
      </c>
      <c r="D15" s="53">
        <v>1.9</v>
      </c>
      <c r="E15" s="53"/>
      <c r="F15" s="57"/>
      <c r="G15" s="56"/>
      <c r="H15" s="57"/>
    </row>
    <row r="16" s="41" customFormat="1" ht="28" customHeight="1" spans="1:8">
      <c r="A16" s="55">
        <v>20129</v>
      </c>
      <c r="B16" s="55" t="s">
        <v>360</v>
      </c>
      <c r="C16" s="53">
        <f t="shared" si="0"/>
        <v>11.4</v>
      </c>
      <c r="D16" s="53">
        <v>11.4</v>
      </c>
      <c r="E16" s="53"/>
      <c r="F16" s="57"/>
      <c r="G16" s="57"/>
      <c r="H16" s="57"/>
    </row>
    <row r="17" s="41" customFormat="1" ht="28" customHeight="1" spans="1:8">
      <c r="A17" s="53" t="s">
        <v>361</v>
      </c>
      <c r="B17" s="55" t="s">
        <v>355</v>
      </c>
      <c r="C17" s="53">
        <f t="shared" si="0"/>
        <v>1.9</v>
      </c>
      <c r="D17" s="53">
        <v>1.9</v>
      </c>
      <c r="E17" s="53"/>
      <c r="F17" s="57"/>
      <c r="G17" s="57"/>
      <c r="H17" s="56"/>
    </row>
    <row r="18" s="41" customFormat="1" ht="28" customHeight="1" spans="1:8">
      <c r="A18" s="53" t="s">
        <v>362</v>
      </c>
      <c r="B18" s="55" t="s">
        <v>363</v>
      </c>
      <c r="C18" s="53">
        <f t="shared" si="0"/>
        <v>9.5</v>
      </c>
      <c r="D18" s="53">
        <v>9.5</v>
      </c>
      <c r="E18" s="53"/>
      <c r="F18" s="57"/>
      <c r="G18" s="57"/>
      <c r="H18" s="57"/>
    </row>
    <row r="19" s="41" customFormat="1" ht="28" customHeight="1" spans="1:8">
      <c r="A19" s="55">
        <v>20131</v>
      </c>
      <c r="B19" s="55" t="s">
        <v>364</v>
      </c>
      <c r="C19" s="53">
        <f t="shared" si="0"/>
        <v>36.31</v>
      </c>
      <c r="D19" s="53">
        <f>D20</f>
        <v>36.31</v>
      </c>
      <c r="E19" s="53"/>
      <c r="F19" s="57"/>
      <c r="G19" s="57"/>
      <c r="H19" s="57"/>
    </row>
    <row r="20" s="41" customFormat="1" ht="28" customHeight="1" spans="1:8">
      <c r="A20" s="53" t="s">
        <v>365</v>
      </c>
      <c r="B20" s="55" t="s">
        <v>355</v>
      </c>
      <c r="C20" s="53">
        <f t="shared" si="0"/>
        <v>36.31</v>
      </c>
      <c r="D20" s="53">
        <v>36.31</v>
      </c>
      <c r="E20" s="53"/>
      <c r="F20" s="57"/>
      <c r="G20" s="57"/>
      <c r="H20" s="57"/>
    </row>
    <row r="21" s="41" customFormat="1" ht="28" customHeight="1" spans="1:8">
      <c r="A21" s="55">
        <v>20138</v>
      </c>
      <c r="B21" s="55" t="s">
        <v>553</v>
      </c>
      <c r="C21" s="53">
        <f t="shared" si="0"/>
        <v>6.12</v>
      </c>
      <c r="D21" s="53"/>
      <c r="E21" s="53">
        <f>E22</f>
        <v>6.12</v>
      </c>
      <c r="F21" s="57"/>
      <c r="G21" s="57"/>
      <c r="H21" s="57"/>
    </row>
    <row r="22" s="41" customFormat="1" ht="28" customHeight="1" spans="1:8">
      <c r="A22" s="55">
        <v>2013812</v>
      </c>
      <c r="B22" s="55" t="s">
        <v>554</v>
      </c>
      <c r="C22" s="53">
        <f t="shared" si="0"/>
        <v>6.12</v>
      </c>
      <c r="D22" s="53"/>
      <c r="E22" s="53">
        <v>6.12</v>
      </c>
      <c r="F22" s="57"/>
      <c r="G22" s="56"/>
      <c r="H22" s="57"/>
    </row>
    <row r="23" s="41" customFormat="1" ht="28" customHeight="1" spans="1:8">
      <c r="A23" s="55">
        <v>207</v>
      </c>
      <c r="B23" s="58" t="s">
        <v>327</v>
      </c>
      <c r="C23" s="53">
        <f t="shared" si="0"/>
        <v>30.12</v>
      </c>
      <c r="D23" s="53">
        <f>D24</f>
        <v>30.12</v>
      </c>
      <c r="E23" s="53"/>
      <c r="F23" s="57"/>
      <c r="G23" s="57"/>
      <c r="H23" s="57"/>
    </row>
    <row r="24" s="41" customFormat="1" ht="28" customHeight="1" spans="1:8">
      <c r="A24" s="55">
        <v>20701</v>
      </c>
      <c r="B24" s="55" t="s">
        <v>366</v>
      </c>
      <c r="C24" s="53">
        <f t="shared" si="0"/>
        <v>30.12</v>
      </c>
      <c r="D24" s="53">
        <v>30.12</v>
      </c>
      <c r="E24" s="53"/>
      <c r="F24" s="56"/>
      <c r="G24" s="56"/>
      <c r="H24" s="57"/>
    </row>
    <row r="25" s="41" customFormat="1" ht="28" customHeight="1" spans="1:8">
      <c r="A25" s="53" t="s">
        <v>367</v>
      </c>
      <c r="B25" s="55" t="s">
        <v>368</v>
      </c>
      <c r="C25" s="53">
        <f t="shared" si="0"/>
        <v>30.12</v>
      </c>
      <c r="D25" s="53">
        <v>30.12</v>
      </c>
      <c r="E25" s="53"/>
      <c r="F25" s="57"/>
      <c r="G25" s="57"/>
      <c r="H25" s="57"/>
    </row>
    <row r="26" s="41" customFormat="1" ht="28" customHeight="1" spans="1:8">
      <c r="A26" s="55">
        <v>208</v>
      </c>
      <c r="B26" s="55" t="s">
        <v>329</v>
      </c>
      <c r="C26" s="53">
        <f t="shared" si="0"/>
        <v>720.33</v>
      </c>
      <c r="D26" s="53">
        <f>D27+D30+D32+D37+D54+D56+D58+D60</f>
        <v>604.79</v>
      </c>
      <c r="E26" s="53">
        <f>E30+E37+E43+E46+E49+E52+E54+E56+E60</f>
        <v>115.54</v>
      </c>
      <c r="F26" s="57"/>
      <c r="G26" s="57"/>
      <c r="H26" s="57"/>
    </row>
    <row r="27" s="41" customFormat="1" ht="28" customHeight="1" spans="1:8">
      <c r="A27" s="55">
        <v>20801</v>
      </c>
      <c r="B27" s="55" t="s">
        <v>369</v>
      </c>
      <c r="C27" s="53">
        <f t="shared" si="0"/>
        <v>59.97</v>
      </c>
      <c r="D27" s="53">
        <v>59.97</v>
      </c>
      <c r="E27" s="53"/>
      <c r="F27" s="57"/>
      <c r="G27" s="57"/>
      <c r="H27" s="57"/>
    </row>
    <row r="28" s="41" customFormat="1" ht="28" customHeight="1" spans="1:8">
      <c r="A28" s="55">
        <v>2080199</v>
      </c>
      <c r="B28" s="55" t="s">
        <v>555</v>
      </c>
      <c r="C28" s="53">
        <f t="shared" si="0"/>
        <v>3.79</v>
      </c>
      <c r="D28" s="53">
        <v>3.79</v>
      </c>
      <c r="E28" s="53"/>
      <c r="F28" s="57"/>
      <c r="G28" s="57"/>
      <c r="H28" s="57"/>
    </row>
    <row r="29" s="41" customFormat="1" ht="28" customHeight="1" spans="1:8">
      <c r="A29" s="53">
        <v>2080150</v>
      </c>
      <c r="B29" s="55" t="s">
        <v>357</v>
      </c>
      <c r="C29" s="53">
        <f t="shared" si="0"/>
        <v>56.18</v>
      </c>
      <c r="D29" s="53">
        <v>56.18</v>
      </c>
      <c r="E29" s="53"/>
      <c r="F29" s="57"/>
      <c r="G29" s="57"/>
      <c r="H29" s="57"/>
    </row>
    <row r="30" s="41" customFormat="1" ht="28" customHeight="1" spans="1:8">
      <c r="A30" s="55">
        <v>20802</v>
      </c>
      <c r="B30" s="55" t="s">
        <v>370</v>
      </c>
      <c r="C30" s="53">
        <f t="shared" si="0"/>
        <v>38.19</v>
      </c>
      <c r="D30" s="53">
        <v>17.17</v>
      </c>
      <c r="E30" s="53">
        <f>E31</f>
        <v>21.02</v>
      </c>
      <c r="F30" s="57"/>
      <c r="G30" s="57"/>
      <c r="H30" s="57"/>
    </row>
    <row r="31" s="41" customFormat="1" ht="28" customHeight="1" spans="1:8">
      <c r="A31" s="53" t="s">
        <v>371</v>
      </c>
      <c r="B31" s="55" t="s">
        <v>372</v>
      </c>
      <c r="C31" s="53">
        <f t="shared" si="0"/>
        <v>38.19</v>
      </c>
      <c r="D31" s="53">
        <v>17.17</v>
      </c>
      <c r="E31" s="53">
        <v>21.02</v>
      </c>
      <c r="F31" s="57"/>
      <c r="G31" s="57"/>
      <c r="H31" s="57"/>
    </row>
    <row r="32" s="41" customFormat="1" ht="28" customHeight="1" spans="1:8">
      <c r="A32" s="55">
        <v>20805</v>
      </c>
      <c r="B32" s="55" t="s">
        <v>373</v>
      </c>
      <c r="C32" s="53">
        <f t="shared" si="0"/>
        <v>126.89</v>
      </c>
      <c r="D32" s="53">
        <f>D33+D34+D35+D36</f>
        <v>126.89</v>
      </c>
      <c r="E32" s="53"/>
      <c r="F32" s="57"/>
      <c r="G32" s="57"/>
      <c r="H32" s="57"/>
    </row>
    <row r="33" s="41" customFormat="1" ht="28" customHeight="1" spans="1:8">
      <c r="A33" s="53" t="s">
        <v>374</v>
      </c>
      <c r="B33" s="55" t="s">
        <v>375</v>
      </c>
      <c r="C33" s="53">
        <f t="shared" si="0"/>
        <v>34.63</v>
      </c>
      <c r="D33" s="53">
        <v>34.63</v>
      </c>
      <c r="E33" s="53"/>
      <c r="F33" s="57"/>
      <c r="G33" s="57"/>
      <c r="H33" s="57"/>
    </row>
    <row r="34" s="41" customFormat="1" ht="28" customHeight="1" spans="1:8">
      <c r="A34" s="53" t="s">
        <v>376</v>
      </c>
      <c r="B34" s="55" t="s">
        <v>377</v>
      </c>
      <c r="C34" s="53">
        <f t="shared" si="0"/>
        <v>12.22</v>
      </c>
      <c r="D34" s="53">
        <v>12.22</v>
      </c>
      <c r="E34" s="53"/>
      <c r="F34" s="57"/>
      <c r="G34" s="57"/>
      <c r="H34" s="57"/>
    </row>
    <row r="35" s="41" customFormat="1" ht="28" customHeight="1" spans="1:8">
      <c r="A35" s="53" t="s">
        <v>378</v>
      </c>
      <c r="B35" s="55" t="s">
        <v>379</v>
      </c>
      <c r="C35" s="53">
        <f t="shared" si="0"/>
        <v>53.36</v>
      </c>
      <c r="D35" s="53">
        <v>53.36</v>
      </c>
      <c r="E35" s="53"/>
      <c r="F35" s="57"/>
      <c r="G35" s="57"/>
      <c r="H35" s="57"/>
    </row>
    <row r="36" s="41" customFormat="1" ht="28" customHeight="1" spans="1:8">
      <c r="A36" s="53" t="s">
        <v>380</v>
      </c>
      <c r="B36" s="55" t="s">
        <v>381</v>
      </c>
      <c r="C36" s="53">
        <f t="shared" si="0"/>
        <v>26.68</v>
      </c>
      <c r="D36" s="53">
        <v>26.68</v>
      </c>
      <c r="E36" s="53"/>
      <c r="F36" s="57"/>
      <c r="G36" s="57"/>
      <c r="H36" s="57"/>
    </row>
    <row r="37" s="41" customFormat="1" ht="28" customHeight="1" spans="1:8">
      <c r="A37" s="55">
        <v>20808</v>
      </c>
      <c r="B37" s="55" t="s">
        <v>382</v>
      </c>
      <c r="C37" s="53">
        <f t="shared" si="0"/>
        <v>254.92</v>
      </c>
      <c r="D37" s="53">
        <f>D38+D39+D40+D41</f>
        <v>203.13</v>
      </c>
      <c r="E37" s="53">
        <f>E38+E40+E41+E42</f>
        <v>51.79</v>
      </c>
      <c r="F37" s="57"/>
      <c r="G37" s="57"/>
      <c r="H37" s="57"/>
    </row>
    <row r="38" s="41" customFormat="1" ht="28" customHeight="1" spans="1:8">
      <c r="A38" s="53" t="s">
        <v>383</v>
      </c>
      <c r="B38" s="55" t="s">
        <v>384</v>
      </c>
      <c r="C38" s="53">
        <f t="shared" si="0"/>
        <v>12.27</v>
      </c>
      <c r="D38" s="53">
        <v>5.64</v>
      </c>
      <c r="E38" s="53">
        <v>6.63</v>
      </c>
      <c r="F38" s="57"/>
      <c r="G38" s="57"/>
      <c r="H38" s="57"/>
    </row>
    <row r="39" s="41" customFormat="1" ht="28" customHeight="1" spans="1:8">
      <c r="A39" s="53" t="s">
        <v>385</v>
      </c>
      <c r="B39" s="55" t="s">
        <v>386</v>
      </c>
      <c r="C39" s="53">
        <f t="shared" si="0"/>
        <v>23.27</v>
      </c>
      <c r="D39" s="53">
        <v>23.27</v>
      </c>
      <c r="E39" s="53"/>
      <c r="F39" s="57"/>
      <c r="G39" s="57"/>
      <c r="H39" s="57"/>
    </row>
    <row r="40" s="41" customFormat="1" ht="28" customHeight="1" spans="1:8">
      <c r="A40" s="53" t="s">
        <v>387</v>
      </c>
      <c r="B40" s="55" t="s">
        <v>388</v>
      </c>
      <c r="C40" s="53">
        <f t="shared" si="0"/>
        <v>159.59</v>
      </c>
      <c r="D40" s="53">
        <v>159.42</v>
      </c>
      <c r="E40" s="53">
        <v>0.17</v>
      </c>
      <c r="F40" s="57"/>
      <c r="G40" s="57"/>
      <c r="H40" s="57"/>
    </row>
    <row r="41" s="41" customFormat="1" ht="28" customHeight="1" spans="1:8">
      <c r="A41" s="53" t="s">
        <v>389</v>
      </c>
      <c r="B41" s="55" t="s">
        <v>390</v>
      </c>
      <c r="C41" s="53">
        <f t="shared" si="0"/>
        <v>22</v>
      </c>
      <c r="D41" s="53">
        <v>14.8</v>
      </c>
      <c r="E41" s="53">
        <v>7.2</v>
      </c>
      <c r="F41" s="57"/>
      <c r="G41" s="57"/>
      <c r="H41" s="57"/>
    </row>
    <row r="42" s="41" customFormat="1" ht="28" customHeight="1" spans="1:8">
      <c r="A42" s="53">
        <v>2080899</v>
      </c>
      <c r="B42" s="55" t="s">
        <v>556</v>
      </c>
      <c r="C42" s="53">
        <f t="shared" si="0"/>
        <v>37.79</v>
      </c>
      <c r="D42" s="53"/>
      <c r="E42" s="53">
        <v>37.79</v>
      </c>
      <c r="F42" s="57"/>
      <c r="G42" s="57"/>
      <c r="H42" s="57"/>
    </row>
    <row r="43" s="41" customFormat="1" ht="28" customHeight="1" spans="1:8">
      <c r="A43" s="55">
        <v>20810</v>
      </c>
      <c r="B43" s="55" t="s">
        <v>557</v>
      </c>
      <c r="C43" s="53">
        <f t="shared" si="0"/>
        <v>0.99</v>
      </c>
      <c r="D43" s="53"/>
      <c r="E43" s="53">
        <f>E44+E45</f>
        <v>0.99</v>
      </c>
      <c r="F43" s="57"/>
      <c r="G43" s="57"/>
      <c r="H43" s="57"/>
    </row>
    <row r="44" s="41" customFormat="1" ht="28" customHeight="1" spans="1:8">
      <c r="A44" s="53">
        <v>2081001</v>
      </c>
      <c r="B44" s="55" t="s">
        <v>558</v>
      </c>
      <c r="C44" s="53">
        <f t="shared" si="0"/>
        <v>0.12</v>
      </c>
      <c r="D44" s="53"/>
      <c r="E44" s="53">
        <v>0.12</v>
      </c>
      <c r="F44" s="57"/>
      <c r="G44" s="57"/>
      <c r="H44" s="57"/>
    </row>
    <row r="45" s="41" customFormat="1" ht="28" customHeight="1" spans="1:8">
      <c r="A45" s="53">
        <v>2081002</v>
      </c>
      <c r="B45" s="55" t="s">
        <v>559</v>
      </c>
      <c r="C45" s="53">
        <f t="shared" si="0"/>
        <v>0.87</v>
      </c>
      <c r="D45" s="53"/>
      <c r="E45" s="53">
        <v>0.87</v>
      </c>
      <c r="F45" s="57"/>
      <c r="G45" s="57"/>
      <c r="H45" s="57"/>
    </row>
    <row r="46" s="41" customFormat="1" ht="28" customHeight="1" spans="1:8">
      <c r="A46" s="55">
        <v>20811</v>
      </c>
      <c r="B46" s="55" t="s">
        <v>560</v>
      </c>
      <c r="C46" s="53">
        <f t="shared" si="0"/>
        <v>13.95</v>
      </c>
      <c r="D46" s="53"/>
      <c r="E46" s="53">
        <f>E47+E48</f>
        <v>13.95</v>
      </c>
      <c r="F46" s="57"/>
      <c r="G46" s="57"/>
      <c r="H46" s="57"/>
    </row>
    <row r="47" s="41" customFormat="1" ht="28" customHeight="1" spans="1:8">
      <c r="A47" s="53">
        <v>2081105</v>
      </c>
      <c r="B47" s="55" t="s">
        <v>561</v>
      </c>
      <c r="C47" s="53">
        <f t="shared" si="0"/>
        <v>5.73</v>
      </c>
      <c r="D47" s="53"/>
      <c r="E47" s="53">
        <v>5.73</v>
      </c>
      <c r="F47" s="57"/>
      <c r="G47" s="57"/>
      <c r="H47" s="57"/>
    </row>
    <row r="48" s="41" customFormat="1" ht="28" customHeight="1" spans="1:8">
      <c r="A48" s="53">
        <v>2081107</v>
      </c>
      <c r="B48" s="55" t="s">
        <v>562</v>
      </c>
      <c r="C48" s="53">
        <f t="shared" si="0"/>
        <v>8.22</v>
      </c>
      <c r="D48" s="53"/>
      <c r="E48" s="53">
        <v>8.22</v>
      </c>
      <c r="F48" s="57"/>
      <c r="G48" s="57"/>
      <c r="H48" s="57"/>
    </row>
    <row r="49" s="41" customFormat="1" ht="28" customHeight="1" spans="1:8">
      <c r="A49" s="55">
        <v>20819</v>
      </c>
      <c r="B49" s="55" t="s">
        <v>563</v>
      </c>
      <c r="C49" s="53">
        <f t="shared" si="0"/>
        <v>5.9</v>
      </c>
      <c r="D49" s="53"/>
      <c r="E49" s="53">
        <f>E50+E51</f>
        <v>5.9</v>
      </c>
      <c r="F49" s="57"/>
      <c r="G49" s="57"/>
      <c r="H49" s="57"/>
    </row>
    <row r="50" s="41" customFormat="1" ht="28" customHeight="1" spans="1:8">
      <c r="A50" s="53">
        <v>2081901</v>
      </c>
      <c r="B50" s="55" t="s">
        <v>564</v>
      </c>
      <c r="C50" s="53">
        <f t="shared" si="0"/>
        <v>0.59</v>
      </c>
      <c r="D50" s="53"/>
      <c r="E50" s="53">
        <v>0.59</v>
      </c>
      <c r="F50" s="57"/>
      <c r="G50" s="57"/>
      <c r="H50" s="57"/>
    </row>
    <row r="51" s="41" customFormat="1" ht="28" customHeight="1" spans="1:8">
      <c r="A51" s="53">
        <v>2081902</v>
      </c>
      <c r="B51" s="55" t="s">
        <v>565</v>
      </c>
      <c r="C51" s="53">
        <f t="shared" si="0"/>
        <v>5.31</v>
      </c>
      <c r="D51" s="53"/>
      <c r="E51" s="53">
        <v>5.31</v>
      </c>
      <c r="F51" s="57"/>
      <c r="G51" s="57"/>
      <c r="H51" s="57"/>
    </row>
    <row r="52" s="41" customFormat="1" ht="28" customHeight="1" spans="1:8">
      <c r="A52" s="55">
        <v>20820</v>
      </c>
      <c r="B52" s="55" t="s">
        <v>566</v>
      </c>
      <c r="C52" s="53">
        <f t="shared" si="0"/>
        <v>6.05</v>
      </c>
      <c r="D52" s="53"/>
      <c r="E52" s="53">
        <f t="shared" ref="E52:E56" si="1">E53</f>
        <v>6.05</v>
      </c>
      <c r="F52" s="57"/>
      <c r="G52" s="57"/>
      <c r="H52" s="57"/>
    </row>
    <row r="53" s="41" customFormat="1" ht="28" customHeight="1" spans="1:8">
      <c r="A53" s="53">
        <v>2082001</v>
      </c>
      <c r="B53" s="55" t="s">
        <v>567</v>
      </c>
      <c r="C53" s="53">
        <f t="shared" si="0"/>
        <v>6.05</v>
      </c>
      <c r="D53" s="53"/>
      <c r="E53" s="53">
        <v>6.05</v>
      </c>
      <c r="F53" s="57"/>
      <c r="G53" s="57"/>
      <c r="H53" s="57"/>
    </row>
    <row r="54" s="41" customFormat="1" ht="28" customHeight="1" spans="1:8">
      <c r="A54" s="55">
        <v>20821</v>
      </c>
      <c r="B54" s="55" t="s">
        <v>391</v>
      </c>
      <c r="C54" s="53">
        <f t="shared" si="0"/>
        <v>185.82</v>
      </c>
      <c r="D54" s="53">
        <v>176.03</v>
      </c>
      <c r="E54" s="53">
        <f t="shared" si="1"/>
        <v>9.79</v>
      </c>
      <c r="F54" s="57"/>
      <c r="G54" s="57"/>
      <c r="H54" s="57"/>
    </row>
    <row r="55" s="41" customFormat="1" ht="28" customHeight="1" spans="1:8">
      <c r="A55" s="53" t="s">
        <v>392</v>
      </c>
      <c r="B55" s="55" t="s">
        <v>393</v>
      </c>
      <c r="C55" s="53">
        <f t="shared" si="0"/>
        <v>185.82</v>
      </c>
      <c r="D55" s="53">
        <v>176.03</v>
      </c>
      <c r="E55" s="53">
        <v>9.79</v>
      </c>
      <c r="F55" s="57"/>
      <c r="G55" s="57"/>
      <c r="H55" s="57"/>
    </row>
    <row r="56" s="41" customFormat="1" ht="28" customHeight="1" spans="1:8">
      <c r="A56" s="55">
        <v>20825</v>
      </c>
      <c r="B56" s="55" t="s">
        <v>394</v>
      </c>
      <c r="C56" s="53">
        <f t="shared" si="0"/>
        <v>3.28</v>
      </c>
      <c r="D56" s="53">
        <v>2.7</v>
      </c>
      <c r="E56" s="53">
        <f t="shared" si="1"/>
        <v>0.58</v>
      </c>
      <c r="F56" s="57"/>
      <c r="G56" s="57"/>
      <c r="H56" s="57"/>
    </row>
    <row r="57" s="41" customFormat="1" ht="28" customHeight="1" spans="1:8">
      <c r="A57" s="53" t="s">
        <v>395</v>
      </c>
      <c r="B57" s="55" t="s">
        <v>396</v>
      </c>
      <c r="C57" s="53">
        <f t="shared" si="0"/>
        <v>3.28</v>
      </c>
      <c r="D57" s="53">
        <v>2.7</v>
      </c>
      <c r="E57" s="53">
        <v>0.58</v>
      </c>
      <c r="F57" s="57"/>
      <c r="G57" s="57"/>
      <c r="H57" s="57"/>
    </row>
    <row r="58" s="41" customFormat="1" ht="28" customHeight="1" spans="1:8">
      <c r="A58" s="55">
        <v>20828</v>
      </c>
      <c r="B58" s="55" t="s">
        <v>397</v>
      </c>
      <c r="C58" s="53">
        <f t="shared" si="0"/>
        <v>14.1</v>
      </c>
      <c r="D58" s="53">
        <v>14.1</v>
      </c>
      <c r="E58" s="53"/>
      <c r="F58" s="57"/>
      <c r="G58" s="57"/>
      <c r="H58" s="57"/>
    </row>
    <row r="59" s="41" customFormat="1" ht="28" customHeight="1" spans="1:8">
      <c r="A59" s="53" t="s">
        <v>398</v>
      </c>
      <c r="B59" s="55" t="s">
        <v>399</v>
      </c>
      <c r="C59" s="53">
        <f t="shared" si="0"/>
        <v>14.1</v>
      </c>
      <c r="D59" s="53">
        <v>14.1</v>
      </c>
      <c r="E59" s="53"/>
      <c r="F59" s="57"/>
      <c r="G59" s="57"/>
      <c r="H59" s="57"/>
    </row>
    <row r="60" s="41" customFormat="1" ht="28" customHeight="1" spans="1:8">
      <c r="A60" s="55">
        <v>20899</v>
      </c>
      <c r="B60" s="55" t="s">
        <v>400</v>
      </c>
      <c r="C60" s="53">
        <f t="shared" si="0"/>
        <v>10.27</v>
      </c>
      <c r="D60" s="53">
        <v>4.8</v>
      </c>
      <c r="E60" s="53">
        <f>E61</f>
        <v>5.47</v>
      </c>
      <c r="F60" s="57"/>
      <c r="G60" s="57"/>
      <c r="H60" s="57"/>
    </row>
    <row r="61" s="41" customFormat="1" ht="28" customHeight="1" spans="1:8">
      <c r="A61" s="53" t="s">
        <v>401</v>
      </c>
      <c r="B61" s="55" t="s">
        <v>400</v>
      </c>
      <c r="C61" s="53">
        <f t="shared" si="0"/>
        <v>10.27</v>
      </c>
      <c r="D61" s="53">
        <v>4.8</v>
      </c>
      <c r="E61" s="53">
        <v>5.47</v>
      </c>
      <c r="F61" s="57"/>
      <c r="G61" s="57"/>
      <c r="H61" s="57"/>
    </row>
    <row r="62" s="41" customFormat="1" ht="28" customHeight="1" spans="1:8">
      <c r="A62" s="55">
        <v>210</v>
      </c>
      <c r="B62" s="55" t="s">
        <v>331</v>
      </c>
      <c r="C62" s="53">
        <f t="shared" si="0"/>
        <v>32.16</v>
      </c>
      <c r="D62" s="53">
        <f>D63</f>
        <v>31.68</v>
      </c>
      <c r="E62" s="53">
        <f>E66</f>
        <v>0.48</v>
      </c>
      <c r="F62" s="57"/>
      <c r="G62" s="57"/>
      <c r="H62" s="57"/>
    </row>
    <row r="63" s="41" customFormat="1" ht="28" customHeight="1" spans="1:8">
      <c r="A63" s="55">
        <v>21011</v>
      </c>
      <c r="B63" s="55" t="s">
        <v>402</v>
      </c>
      <c r="C63" s="53">
        <f t="shared" si="0"/>
        <v>31.68</v>
      </c>
      <c r="D63" s="53">
        <v>31.68</v>
      </c>
      <c r="E63" s="53"/>
      <c r="F63" s="57"/>
      <c r="G63" s="57"/>
      <c r="H63" s="57"/>
    </row>
    <row r="64" s="41" customFormat="1" ht="28" customHeight="1" spans="1:8">
      <c r="A64" s="53" t="s">
        <v>403</v>
      </c>
      <c r="B64" s="55" t="s">
        <v>404</v>
      </c>
      <c r="C64" s="53">
        <f t="shared" si="0"/>
        <v>20</v>
      </c>
      <c r="D64" s="53">
        <v>20</v>
      </c>
      <c r="E64" s="53"/>
      <c r="F64" s="57"/>
      <c r="G64" s="57"/>
      <c r="H64" s="57"/>
    </row>
    <row r="65" s="41" customFormat="1" ht="28" customHeight="1" spans="1:8">
      <c r="A65" s="53" t="s">
        <v>405</v>
      </c>
      <c r="B65" s="55" t="s">
        <v>406</v>
      </c>
      <c r="C65" s="53">
        <f t="shared" si="0"/>
        <v>11.68</v>
      </c>
      <c r="D65" s="53">
        <v>11.68</v>
      </c>
      <c r="E65" s="53"/>
      <c r="F65" s="57"/>
      <c r="G65" s="57"/>
      <c r="H65" s="57"/>
    </row>
    <row r="66" s="41" customFormat="1" ht="28" customHeight="1" spans="1:8">
      <c r="A66" s="55">
        <v>21014</v>
      </c>
      <c r="B66" s="55" t="s">
        <v>568</v>
      </c>
      <c r="C66" s="53">
        <f t="shared" si="0"/>
        <v>0.48</v>
      </c>
      <c r="D66" s="53"/>
      <c r="E66" s="53">
        <f t="shared" ref="E66:E69" si="2">E67</f>
        <v>0.48</v>
      </c>
      <c r="F66" s="57"/>
      <c r="G66" s="57"/>
      <c r="H66" s="57"/>
    </row>
    <row r="67" s="41" customFormat="1" ht="28" customHeight="1" spans="1:8">
      <c r="A67" s="53">
        <v>2101499</v>
      </c>
      <c r="B67" s="55" t="s">
        <v>569</v>
      </c>
      <c r="C67" s="53">
        <f t="shared" si="0"/>
        <v>0.48</v>
      </c>
      <c r="D67" s="53"/>
      <c r="E67" s="53">
        <v>0.48</v>
      </c>
      <c r="F67" s="57"/>
      <c r="G67" s="57"/>
      <c r="H67" s="57"/>
    </row>
    <row r="68" s="41" customFormat="1" ht="28" customHeight="1" spans="1:8">
      <c r="A68" s="55">
        <v>211</v>
      </c>
      <c r="B68" s="55" t="s">
        <v>332</v>
      </c>
      <c r="C68" s="53">
        <f t="shared" si="0"/>
        <v>258.47</v>
      </c>
      <c r="D68" s="53"/>
      <c r="E68" s="53">
        <f t="shared" si="2"/>
        <v>258.47</v>
      </c>
      <c r="F68" s="57"/>
      <c r="G68" s="57"/>
      <c r="H68" s="57"/>
    </row>
    <row r="69" s="41" customFormat="1" ht="28" customHeight="1" spans="1:8">
      <c r="A69" s="55">
        <v>21106</v>
      </c>
      <c r="B69" s="55" t="s">
        <v>570</v>
      </c>
      <c r="C69" s="53">
        <f t="shared" si="0"/>
        <v>258.47</v>
      </c>
      <c r="D69" s="53"/>
      <c r="E69" s="53">
        <f t="shared" si="2"/>
        <v>258.47</v>
      </c>
      <c r="F69" s="57"/>
      <c r="G69" s="57"/>
      <c r="H69" s="57"/>
    </row>
    <row r="70" s="41" customFormat="1" ht="28" customHeight="1" spans="1:8">
      <c r="A70" s="53">
        <v>2110605</v>
      </c>
      <c r="B70" s="55" t="s">
        <v>571</v>
      </c>
      <c r="C70" s="53">
        <f t="shared" ref="C70:C87" si="3">D70+E70</f>
        <v>258.47</v>
      </c>
      <c r="D70" s="53"/>
      <c r="E70" s="53">
        <v>258.47</v>
      </c>
      <c r="F70" s="57"/>
      <c r="G70" s="57"/>
      <c r="H70" s="57"/>
    </row>
    <row r="71" s="41" customFormat="1" ht="28" customHeight="1" spans="1:8">
      <c r="A71" s="55">
        <v>213</v>
      </c>
      <c r="B71" s="55" t="s">
        <v>333</v>
      </c>
      <c r="C71" s="53">
        <f t="shared" si="3"/>
        <v>1447.39</v>
      </c>
      <c r="D71" s="53">
        <f>D72+D82</f>
        <v>564.8</v>
      </c>
      <c r="E71" s="53">
        <f>E72+E76+E78+E82</f>
        <v>882.59</v>
      </c>
      <c r="F71" s="57"/>
      <c r="G71" s="57"/>
      <c r="H71" s="57"/>
    </row>
    <row r="72" s="41" customFormat="1" ht="28" customHeight="1" spans="1:8">
      <c r="A72" s="55">
        <v>21301</v>
      </c>
      <c r="B72" s="55" t="s">
        <v>407</v>
      </c>
      <c r="C72" s="53">
        <f t="shared" si="3"/>
        <v>138.67</v>
      </c>
      <c r="D72" s="53">
        <v>93.87</v>
      </c>
      <c r="E72" s="53">
        <f>E74</f>
        <v>44.8</v>
      </c>
      <c r="F72" s="57"/>
      <c r="G72" s="57"/>
      <c r="H72" s="57"/>
    </row>
    <row r="73" s="41" customFormat="1" ht="28" customHeight="1" spans="1:8">
      <c r="A73" s="53" t="s">
        <v>408</v>
      </c>
      <c r="B73" s="55" t="s">
        <v>409</v>
      </c>
      <c r="C73" s="53">
        <f t="shared" si="3"/>
        <v>81.95</v>
      </c>
      <c r="D73" s="53">
        <v>81.95</v>
      </c>
      <c r="E73" s="53"/>
      <c r="F73" s="57"/>
      <c r="G73" s="57"/>
      <c r="H73" s="57"/>
    </row>
    <row r="74" s="41" customFormat="1" ht="28" customHeight="1" spans="1:8">
      <c r="A74" s="53">
        <v>2130106</v>
      </c>
      <c r="B74" s="55" t="s">
        <v>572</v>
      </c>
      <c r="C74" s="53">
        <f t="shared" si="3"/>
        <v>44.8</v>
      </c>
      <c r="D74" s="53"/>
      <c r="E74" s="53">
        <v>44.8</v>
      </c>
      <c r="F74" s="57"/>
      <c r="G74" s="57"/>
      <c r="H74" s="57"/>
    </row>
    <row r="75" s="41" customFormat="1" ht="28" customHeight="1" spans="1:8">
      <c r="A75" s="53" t="s">
        <v>410</v>
      </c>
      <c r="B75" s="55" t="s">
        <v>411</v>
      </c>
      <c r="C75" s="53">
        <f t="shared" si="3"/>
        <v>11.92</v>
      </c>
      <c r="D75" s="53">
        <v>11.92</v>
      </c>
      <c r="E75" s="53"/>
      <c r="F75" s="57"/>
      <c r="G75" s="57"/>
      <c r="H75" s="57"/>
    </row>
    <row r="76" s="41" customFormat="1" ht="28" customHeight="1" spans="1:8">
      <c r="A76" s="55">
        <v>21302</v>
      </c>
      <c r="B76" s="55" t="s">
        <v>573</v>
      </c>
      <c r="C76" s="53">
        <f t="shared" si="3"/>
        <v>4.81</v>
      </c>
      <c r="D76" s="53"/>
      <c r="E76" s="53">
        <f>E77</f>
        <v>4.81</v>
      </c>
      <c r="F76" s="57"/>
      <c r="G76" s="57"/>
      <c r="H76" s="57"/>
    </row>
    <row r="77" s="41" customFormat="1" ht="28" customHeight="1" spans="1:8">
      <c r="A77" s="53">
        <v>2130209</v>
      </c>
      <c r="B77" s="55" t="s">
        <v>574</v>
      </c>
      <c r="C77" s="53">
        <f t="shared" si="3"/>
        <v>4.81</v>
      </c>
      <c r="D77" s="53"/>
      <c r="E77" s="53">
        <v>4.81</v>
      </c>
      <c r="F77" s="57"/>
      <c r="G77" s="57"/>
      <c r="H77" s="57"/>
    </row>
    <row r="78" s="41" customFormat="1" ht="28" customHeight="1" spans="1:8">
      <c r="A78" s="55">
        <v>21305</v>
      </c>
      <c r="B78" s="55" t="s">
        <v>575</v>
      </c>
      <c r="C78" s="53">
        <f t="shared" si="3"/>
        <v>443.31</v>
      </c>
      <c r="D78" s="53"/>
      <c r="E78" s="53">
        <f>E79+E80+E81</f>
        <v>443.31</v>
      </c>
      <c r="F78" s="57"/>
      <c r="G78" s="57"/>
      <c r="H78" s="57"/>
    </row>
    <row r="79" s="41" customFormat="1" ht="28" customHeight="1" spans="1:8">
      <c r="A79" s="53">
        <v>2130504</v>
      </c>
      <c r="B79" s="55" t="s">
        <v>576</v>
      </c>
      <c r="C79" s="53">
        <f t="shared" si="3"/>
        <v>378.49</v>
      </c>
      <c r="D79" s="53"/>
      <c r="E79" s="53">
        <v>378.49</v>
      </c>
      <c r="F79" s="57"/>
      <c r="G79" s="57"/>
      <c r="H79" s="57"/>
    </row>
    <row r="80" s="41" customFormat="1" ht="28" customHeight="1" spans="1:8">
      <c r="A80" s="53">
        <v>2130505</v>
      </c>
      <c r="B80" s="55" t="s">
        <v>577</v>
      </c>
      <c r="C80" s="53">
        <f t="shared" si="3"/>
        <v>8.57</v>
      </c>
      <c r="D80" s="53"/>
      <c r="E80" s="53">
        <v>8.57</v>
      </c>
      <c r="F80" s="57"/>
      <c r="G80" s="57"/>
      <c r="H80" s="57"/>
    </row>
    <row r="81" s="41" customFormat="1" ht="28" customHeight="1" spans="1:8">
      <c r="A81" s="53">
        <v>2130599</v>
      </c>
      <c r="B81" s="55" t="s">
        <v>578</v>
      </c>
      <c r="C81" s="53">
        <f t="shared" si="3"/>
        <v>56.25</v>
      </c>
      <c r="D81" s="53"/>
      <c r="E81" s="53">
        <v>56.25</v>
      </c>
      <c r="F81" s="57"/>
      <c r="G81" s="57"/>
      <c r="H81" s="57"/>
    </row>
    <row r="82" s="41" customFormat="1" ht="28" customHeight="1" spans="1:8">
      <c r="A82" s="55">
        <v>21307</v>
      </c>
      <c r="B82" s="55" t="s">
        <v>412</v>
      </c>
      <c r="C82" s="53">
        <f t="shared" si="3"/>
        <v>860.6</v>
      </c>
      <c r="D82" s="53">
        <v>470.93</v>
      </c>
      <c r="E82" s="53">
        <f>E83+E84</f>
        <v>389.67</v>
      </c>
      <c r="F82" s="57"/>
      <c r="G82" s="57"/>
      <c r="H82" s="57"/>
    </row>
    <row r="83" s="41" customFormat="1" ht="28" customHeight="1" spans="1:8">
      <c r="A83" s="55">
        <v>2130701</v>
      </c>
      <c r="B83" s="55" t="s">
        <v>579</v>
      </c>
      <c r="C83" s="53">
        <f t="shared" si="3"/>
        <v>105</v>
      </c>
      <c r="D83" s="53"/>
      <c r="E83" s="53">
        <v>105</v>
      </c>
      <c r="F83" s="57"/>
      <c r="G83" s="57"/>
      <c r="H83" s="57"/>
    </row>
    <row r="84" s="41" customFormat="1" ht="28" customHeight="1" spans="1:8">
      <c r="A84" s="53" t="s">
        <v>413</v>
      </c>
      <c r="B84" s="55" t="s">
        <v>414</v>
      </c>
      <c r="C84" s="53">
        <f t="shared" si="3"/>
        <v>715.58</v>
      </c>
      <c r="D84" s="53">
        <v>430.91</v>
      </c>
      <c r="E84" s="53">
        <v>284.67</v>
      </c>
      <c r="F84" s="57"/>
      <c r="G84" s="57"/>
      <c r="H84" s="57"/>
    </row>
    <row r="85" s="41" customFormat="1" ht="28" customHeight="1" spans="1:8">
      <c r="A85" s="55">
        <v>221</v>
      </c>
      <c r="B85" s="55" t="s">
        <v>334</v>
      </c>
      <c r="C85" s="53">
        <f t="shared" si="3"/>
        <v>40.02</v>
      </c>
      <c r="D85" s="53">
        <v>40.02</v>
      </c>
      <c r="E85" s="53"/>
      <c r="F85" s="57"/>
      <c r="G85" s="57"/>
      <c r="H85" s="57"/>
    </row>
    <row r="86" s="41" customFormat="1" ht="28" customHeight="1" spans="1:8">
      <c r="A86" s="55">
        <v>22102</v>
      </c>
      <c r="B86" s="55" t="s">
        <v>415</v>
      </c>
      <c r="C86" s="53">
        <f t="shared" si="3"/>
        <v>40.02</v>
      </c>
      <c r="D86" s="53">
        <v>40.02</v>
      </c>
      <c r="E86" s="53"/>
      <c r="F86" s="57"/>
      <c r="G86" s="57"/>
      <c r="H86" s="57"/>
    </row>
    <row r="87" s="41" customFormat="1" ht="28" customHeight="1" spans="1:8">
      <c r="A87" s="53" t="s">
        <v>416</v>
      </c>
      <c r="B87" s="55" t="s">
        <v>417</v>
      </c>
      <c r="C87" s="53">
        <f t="shared" si="3"/>
        <v>40.02</v>
      </c>
      <c r="D87" s="53">
        <v>40.02</v>
      </c>
      <c r="E87" s="53"/>
      <c r="F87" s="57"/>
      <c r="G87" s="57"/>
      <c r="H87" s="57"/>
    </row>
    <row r="88" s="41" customFormat="1" customHeight="1"/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对冷过敏</cp:lastModifiedBy>
  <dcterms:created xsi:type="dcterms:W3CDTF">2015-06-05T18:19:00Z</dcterms:created>
  <dcterms:modified xsi:type="dcterms:W3CDTF">2022-09-07T02:55:54Z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60C8E0209E2248B5918AD1118DFFD5B6</vt:lpwstr>
  </property>
  <property fmtid="{D5CDD505-2E9C-101B-9397-08002B2CF9AE}" pid="4" name="KSOReadingLayout">
    <vt:bool>true</vt:bool>
  </property>
</Properties>
</file>